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840" windowWidth="16380" windowHeight="7350" tabRatio="500"/>
  </bookViews>
  <sheets>
    <sheet name="Лист1" sheetId="1" r:id="rId1"/>
    <sheet name="Лист2" sheetId="2" r:id="rId2"/>
  </sheets>
  <definedNames>
    <definedName name="Print_Area_0" localSheetId="0">Лист1!$A$1:$H$61</definedName>
    <definedName name="_xlnm.Print_Area" localSheetId="0">Лист1!$A$1:$H$62</definedName>
    <definedName name="_xlnm.Print_Area" localSheetId="1">Лист2!$A$1:$H$20</definedName>
    <definedName name="Сверка_05.06.2017" localSheetId="0">Лист1!$A$1:$H$61</definedName>
  </definedNames>
  <calcPr calcId="145621" iterateDelta="1E-4"/>
</workbook>
</file>

<file path=xl/calcChain.xml><?xml version="1.0" encoding="utf-8"?>
<calcChain xmlns="http://schemas.openxmlformats.org/spreadsheetml/2006/main">
  <c r="E22" i="1" l="1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6" i="2"/>
  <c r="G20" i="2"/>
  <c r="H20" i="2" s="1"/>
  <c r="F20" i="2"/>
  <c r="D20" i="2" l="1"/>
  <c r="C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20" i="2" l="1"/>
  <c r="G14" i="1" l="1"/>
  <c r="D53" i="1" l="1"/>
  <c r="E53" i="1" s="1"/>
  <c r="C53" i="1"/>
  <c r="E52" i="1"/>
  <c r="E51" i="1"/>
  <c r="E50" i="1"/>
  <c r="E49" i="1"/>
  <c r="E48" i="1"/>
  <c r="E47" i="1"/>
  <c r="E46" i="1"/>
  <c r="E45" i="1"/>
  <c r="E44" i="1"/>
  <c r="D43" i="1"/>
  <c r="C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D26" i="1"/>
  <c r="C26" i="1"/>
  <c r="E25" i="1"/>
  <c r="E24" i="1"/>
  <c r="E23" i="1"/>
  <c r="E21" i="1"/>
  <c r="E20" i="1"/>
  <c r="E19" i="1"/>
  <c r="E18" i="1"/>
  <c r="E17" i="1"/>
  <c r="E16" i="1"/>
  <c r="E15" i="1"/>
  <c r="D14" i="1"/>
  <c r="C14" i="1"/>
  <c r="E13" i="1"/>
  <c r="E12" i="1"/>
  <c r="E11" i="1"/>
  <c r="E10" i="1"/>
  <c r="E9" i="1"/>
  <c r="E8" i="1"/>
  <c r="E7" i="1"/>
  <c r="E6" i="1"/>
  <c r="C54" i="1" l="1"/>
  <c r="E43" i="1"/>
  <c r="D54" i="1"/>
  <c r="E26" i="1"/>
  <c r="E14" i="1"/>
  <c r="H50" i="1"/>
  <c r="E54" i="1" l="1"/>
  <c r="G53" i="1"/>
  <c r="G43" i="1" l="1"/>
  <c r="H42" i="1"/>
  <c r="F43" i="1" l="1"/>
  <c r="H6" i="1" l="1"/>
  <c r="H12" i="1" l="1"/>
  <c r="H7" i="1" l="1"/>
  <c r="F53" i="1" l="1"/>
  <c r="H53" i="1" s="1"/>
  <c r="H49" i="1" l="1"/>
  <c r="H48" i="1"/>
  <c r="H52" i="1"/>
  <c r="H51" i="1" l="1"/>
  <c r="H47" i="1"/>
  <c r="H46" i="1"/>
  <c r="H45" i="1"/>
  <c r="H44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G26" i="1"/>
  <c r="F26" i="1"/>
  <c r="H25" i="1"/>
  <c r="H24" i="1"/>
  <c r="H23" i="1"/>
  <c r="H22" i="1"/>
  <c r="H21" i="1"/>
  <c r="H20" i="1"/>
  <c r="H19" i="1"/>
  <c r="H18" i="1"/>
  <c r="H17" i="1"/>
  <c r="H16" i="1"/>
  <c r="H15" i="1"/>
  <c r="F14" i="1"/>
  <c r="H13" i="1"/>
  <c r="H11" i="1"/>
  <c r="H10" i="1"/>
  <c r="H9" i="1"/>
  <c r="H8" i="1"/>
  <c r="G54" i="1" l="1"/>
  <c r="F54" i="1"/>
  <c r="H43" i="1"/>
  <c r="H26" i="1"/>
  <c r="H14" i="1"/>
  <c r="H54" i="1" l="1"/>
</calcChain>
</file>

<file path=xl/sharedStrings.xml><?xml version="1.0" encoding="utf-8"?>
<sst xmlns="http://schemas.openxmlformats.org/spreadsheetml/2006/main" count="104" uniqueCount="62">
  <si>
    <t>Освоение выделенных квот / рекомендованных объемов ВБР (оперативная информация)</t>
  </si>
  <si>
    <t>Водоем</t>
  </si>
  <si>
    <t>Вид</t>
  </si>
  <si>
    <t>Квота, т.</t>
  </si>
  <si>
    <t>Вылов, т.</t>
  </si>
  <si>
    <t xml:space="preserve">% </t>
  </si>
  <si>
    <t>шпрот</t>
  </si>
  <si>
    <t>сельдь балтийская (салака)</t>
  </si>
  <si>
    <t>треска</t>
  </si>
  <si>
    <t>камбала речная</t>
  </si>
  <si>
    <t xml:space="preserve">судак </t>
  </si>
  <si>
    <t>камбала - тюрбо</t>
  </si>
  <si>
    <t>камбала морская</t>
  </si>
  <si>
    <t>ИТОГО</t>
  </si>
  <si>
    <t>лещ</t>
  </si>
  <si>
    <t>судак</t>
  </si>
  <si>
    <t xml:space="preserve">чехонь </t>
  </si>
  <si>
    <t>плотва</t>
  </si>
  <si>
    <t>окунь пресноводный</t>
  </si>
  <si>
    <t>угорь речной</t>
  </si>
  <si>
    <t>щука</t>
  </si>
  <si>
    <t>налим</t>
  </si>
  <si>
    <t>ерш пресноводный</t>
  </si>
  <si>
    <t>прочие пресноводные</t>
  </si>
  <si>
    <t>корюшка европейская</t>
  </si>
  <si>
    <t>снеток</t>
  </si>
  <si>
    <t>сиг (пресноводная жилая форма)</t>
  </si>
  <si>
    <t>атлантическая финта</t>
  </si>
  <si>
    <t>рыбец, сырть</t>
  </si>
  <si>
    <t>ряпушка европейская</t>
  </si>
  <si>
    <t>линь</t>
  </si>
  <si>
    <t>без использования 
судна</t>
  </si>
  <si>
    <t>26 п/р Балтийского моря</t>
  </si>
  <si>
    <t>Куршский залив</t>
  </si>
  <si>
    <t>Калининградский (Вислинский) залив</t>
  </si>
  <si>
    <t>озеро Виштынецкое</t>
  </si>
  <si>
    <t>Научно-ресурсные исследования</t>
  </si>
  <si>
    <t xml:space="preserve">238612, Калининградская обл., Славский район, п.аповедное, </t>
  </si>
  <si>
    <t xml:space="preserve">сиг </t>
  </si>
  <si>
    <t xml:space="preserve">* Утверждено сертификатов на уловы  - </t>
  </si>
  <si>
    <r>
      <rPr>
        <sz val="11"/>
        <rFont val="Times New Roman"/>
        <family val="1"/>
        <charset val="204"/>
      </rPr>
      <t xml:space="preserve">в т.ч. с использованием </t>
    </r>
    <r>
      <rPr>
        <b/>
        <sz val="11"/>
        <rFont val="Times New Roman"/>
        <family val="1"/>
        <charset val="204"/>
      </rPr>
      <t xml:space="preserve">
судна</t>
    </r>
  </si>
  <si>
    <t>Прочие</t>
  </si>
  <si>
    <t>Колюшка трёхиглая</t>
  </si>
  <si>
    <t>Прочие водоемы Калинингрпадской области</t>
  </si>
  <si>
    <t>Виштынецкое озеро 
( 3 пользователя ВБР)</t>
  </si>
  <si>
    <t>Куршский залив 
(50 пользователей ВБР)</t>
  </si>
  <si>
    <t>Калининградский (Вислинский) залив 
(36 пользователя ВБР)</t>
  </si>
  <si>
    <t>Балтийское море 
(36 пользователей ВБР)</t>
  </si>
  <si>
    <t>миноги</t>
  </si>
  <si>
    <t>Карась</t>
  </si>
  <si>
    <t>жерех</t>
  </si>
  <si>
    <t>чехонь</t>
  </si>
  <si>
    <t>густера</t>
  </si>
  <si>
    <t>рыбец</t>
  </si>
  <si>
    <t>Прочие водоемы Калининградской области                            (2 пользователя ВБР)</t>
  </si>
  <si>
    <t>* Заключено договоров пользования ВБР — 588</t>
  </si>
  <si>
    <t>по состоянию на 30.09.2021 и 30.09.2022 (в сравнении)</t>
  </si>
  <si>
    <t xml:space="preserve">  По состоянию на 30.09.2022 г.</t>
  </si>
  <si>
    <t>Выдано разрешений на добычу ВБР — 313</t>
  </si>
  <si>
    <t>*Аннулировано разрешений - 11</t>
  </si>
  <si>
    <t>* Внесено изменений в разрешения - 408</t>
  </si>
  <si>
    <t>по состоянию на 30.09.2022 и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</si>
</sst>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rgb="FF000000"/>
      <name val="Times New Roman"/>
      <family val="1"/>
      <charset val="204"/>
    </font>
    <font>
      <b/>
      <sz val="9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0" fillId="0" borderId="0"/>
    <xf numFmtId="0" fontId="10" fillId="0" borderId="1" applyProtection="0"/>
    <xf numFmtId="0" fontId="1" fillId="0" borderId="0"/>
    <xf numFmtId="0" fontId="16" fillId="0" borderId="1" applyNumberFormat="0" applyFont="0" applyFill="0" applyAlignment="0" applyProtection="0">
      <alignment horizontal="left" vertical="center"/>
    </xf>
  </cellStyleXfs>
  <cellXfs count="6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0" xfId="0" applyFont="1"/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6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left" vertical="center" wrapText="1"/>
    </xf>
    <xf numFmtId="10" fontId="5" fillId="0" borderId="9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3"/>
    <cellStyle name="Стиль 1" xfId="2"/>
    <cellStyle name="Стиль 1 2" xfId="4"/>
  </cellStyles>
  <dxfs count="34"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  <dxf>
      <border diagonalUp="0" diagonalDown="0">
        <left/>
        <right/>
        <top/>
        <bottom/>
        <vertical style="thin">
          <color auto="1"/>
        </vertical>
        <horizontal style="thin">
          <color auto="1"/>
        </horizontal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  <fill>
        <patternFill patternType="solid">
          <fgColor theme="4" tint="0.59999389629810485"/>
          <bgColor theme="4" tint="0.59999389629810485"/>
        </patternFill>
      </fill>
    </dxf>
    <dxf>
      <font>
        <b/>
        <color theme="1"/>
      </font>
      <border>
        <left style="medium">
          <color theme="4" tint="0.59999389629810485"/>
        </left>
        <right style="medium">
          <color theme="4" tint="0.59999389629810485"/>
        </right>
        <top style="medium">
          <color theme="4" tint="0.59999389629810485"/>
        </top>
        <bottom style="medium">
          <color theme="4" tint="0.59999389629810485"/>
        </bottom>
      </border>
    </dxf>
    <dxf>
      <border>
        <left style="thin">
          <color theme="4" tint="0.39997558519241921"/>
        </left>
        <right style="thin">
          <color theme="4" tint="0.39997558519241921"/>
        </right>
      </border>
    </dxf>
    <dxf>
      <border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color theme="1"/>
      </font>
      <fill>
        <patternFill>
          <bgColor theme="4" tint="0.59996337778862885"/>
        </patternFill>
      </fill>
      <border>
        <top style="thin">
          <color theme="4" tint="-0.249977111117893"/>
        </top>
        <bottom style="medium">
          <color theme="4" tint="-0.249977111117893"/>
        </bottom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top style="medium">
          <color theme="4" tint="-0.249977111117893"/>
        </top>
      </border>
    </dxf>
    <dxf>
      <font>
        <color theme="1"/>
      </font>
    </dxf>
  </dxfs>
  <tableStyles count="3" defaultTableStyle="TableStyleMedium2" defaultPivotStyle="PivotStyleLight16">
    <tableStyle name="PivotStyleMedium9 2" table="0" count="12">
      <tableStyleElement type="wholeTable" dxfId="33"/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Стиль сводной таблицы 1" table="0" count="11">
      <tableStyleElement type="headerRow" dxfId="21"/>
      <tableStyleElement type="totalRow" dxfId="20"/>
      <tableStyleElement type="firstRowStripe" dxfId="19"/>
      <tableStyleElement type="secondRowStripe" dxfId="18"/>
      <tableStyleElement type="firstColumnStripe" dxfId="17"/>
      <tableStyleElement type="secondColumnStripe" dxfId="16"/>
      <tableStyleElement type="firstSubtotalRow" dxfId="15"/>
      <tableStyleElement type="secondSubtotalRow" dxfId="14"/>
      <tableStyleElement type="thirdSubtotalRow" dxfId="13"/>
      <tableStyleElement type="pageFieldLabels" dxfId="12"/>
      <tableStyleElement type="pageFieldValues" dxfId="11"/>
    </tableStyle>
    <tableStyle name="Стиль сводной таблицы 1 2" table="0" count="11">
      <tableStyleElement type="headerRow" dxfId="10"/>
      <tableStyleElement type="totalRow" dxfId="9"/>
      <tableStyleElement type="firstRowStripe" dxfId="8"/>
      <tableStyleElement type="secondRowStripe" dxfId="7"/>
      <tableStyleElement type="firstColumnStripe" dxfId="6"/>
      <tableStyleElement type="secondColumnStripe" dxfId="5"/>
      <tableStyleElement type="firstSubtotalRow" dxfId="4"/>
      <tableStyleElement type="secondSubtotalRow" dxfId="3"/>
      <tableStyleElement type="thir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314"/>
  <sheetViews>
    <sheetView tabSelected="1" view="pageBreakPreview" zoomScale="59" zoomScaleNormal="70" zoomScalePageLayoutView="59" workbookViewId="0">
      <selection activeCell="E59" sqref="E59"/>
    </sheetView>
  </sheetViews>
  <sheetFormatPr defaultColWidth="8.7109375" defaultRowHeight="15" x14ac:dyDescent="0.25"/>
  <cols>
    <col min="1" max="1" width="39.140625" customWidth="1"/>
    <col min="2" max="2" width="34.28515625" customWidth="1"/>
    <col min="3" max="3" width="18" customWidth="1"/>
    <col min="4" max="4" width="17.5703125" customWidth="1"/>
    <col min="5" max="5" width="17.42578125" customWidth="1"/>
    <col min="6" max="6" width="18.28515625" customWidth="1"/>
    <col min="7" max="7" width="18.85546875" customWidth="1"/>
    <col min="8" max="8" width="18" customWidth="1"/>
    <col min="9" max="9" width="14.7109375" customWidth="1"/>
    <col min="10" max="10" width="4.28515625" customWidth="1"/>
    <col min="11" max="11" width="4.42578125" customWidth="1"/>
  </cols>
  <sheetData>
    <row r="1" spans="1:11" ht="25.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  <c r="I1" s="50"/>
      <c r="J1" s="50"/>
      <c r="K1" s="50"/>
    </row>
    <row r="2" spans="1:11" ht="25.5" customHeight="1" x14ac:dyDescent="0.25">
      <c r="A2" s="49" t="s">
        <v>56</v>
      </c>
      <c r="B2" s="49"/>
      <c r="C2" s="49"/>
      <c r="D2" s="49"/>
      <c r="E2" s="49"/>
      <c r="F2" s="49"/>
      <c r="G2" s="49"/>
      <c r="H2" s="49"/>
      <c r="I2" s="50"/>
      <c r="J2" s="50"/>
      <c r="K2" s="50"/>
    </row>
    <row r="3" spans="1:11" ht="7.5" customHeight="1" x14ac:dyDescent="0.25">
      <c r="I3" s="50"/>
      <c r="J3" s="50"/>
      <c r="K3" s="50"/>
    </row>
    <row r="4" spans="1:11" ht="20.25" customHeight="1" x14ac:dyDescent="0.25">
      <c r="A4" s="51" t="s">
        <v>1</v>
      </c>
      <c r="B4" s="51" t="s">
        <v>2</v>
      </c>
      <c r="C4" s="51">
        <v>2021</v>
      </c>
      <c r="D4" s="51"/>
      <c r="E4" s="51"/>
      <c r="F4" s="51">
        <v>2022</v>
      </c>
      <c r="G4" s="51"/>
      <c r="H4" s="51"/>
      <c r="I4" s="50"/>
      <c r="J4" s="50"/>
      <c r="K4" s="50"/>
    </row>
    <row r="5" spans="1:11" ht="20.25" x14ac:dyDescent="0.25">
      <c r="A5" s="51"/>
      <c r="B5" s="51"/>
      <c r="C5" s="38" t="s">
        <v>3</v>
      </c>
      <c r="D5" s="40" t="s">
        <v>4</v>
      </c>
      <c r="E5" s="38" t="s">
        <v>5</v>
      </c>
      <c r="F5" s="1" t="s">
        <v>3</v>
      </c>
      <c r="G5" s="40" t="s">
        <v>4</v>
      </c>
      <c r="H5" s="1" t="s">
        <v>5</v>
      </c>
    </row>
    <row r="6" spans="1:11" ht="20.25" customHeight="1" x14ac:dyDescent="0.25">
      <c r="A6" s="51" t="s">
        <v>47</v>
      </c>
      <c r="B6" s="2" t="s">
        <v>6</v>
      </c>
      <c r="C6" s="14">
        <v>45474.898999999998</v>
      </c>
      <c r="D6" s="14">
        <v>35003.334000000003</v>
      </c>
      <c r="E6" s="32">
        <f t="shared" ref="E6:E52" si="0">D6/C6</f>
        <v>0.76972868043093412</v>
      </c>
      <c r="F6" s="14">
        <v>43374.9</v>
      </c>
      <c r="G6" s="14">
        <v>29796.239000000001</v>
      </c>
      <c r="H6" s="3">
        <f t="shared" ref="H6:H51" si="1">G6/F6</f>
        <v>0.68694657509296853</v>
      </c>
    </row>
    <row r="7" spans="1:11" ht="40.5" x14ac:dyDescent="0.25">
      <c r="A7" s="51"/>
      <c r="B7" s="2" t="s">
        <v>7</v>
      </c>
      <c r="C7" s="14">
        <v>23981.277999999998</v>
      </c>
      <c r="D7" s="14">
        <v>8755.7919999999995</v>
      </c>
      <c r="E7" s="32">
        <f>D7/C7</f>
        <v>0.36510948248879815</v>
      </c>
      <c r="F7" s="14">
        <v>23402.967999999993</v>
      </c>
      <c r="G7" s="14">
        <v>11224.317999999999</v>
      </c>
      <c r="H7" s="3">
        <f>G7/F7</f>
        <v>0.47961087670589486</v>
      </c>
    </row>
    <row r="8" spans="1:11" ht="20.25" x14ac:dyDescent="0.25">
      <c r="A8" s="51"/>
      <c r="B8" s="2" t="s">
        <v>8</v>
      </c>
      <c r="C8" s="14">
        <v>2875.1750000000002</v>
      </c>
      <c r="D8" s="14">
        <v>947.17399999999998</v>
      </c>
      <c r="E8" s="32">
        <f t="shared" si="0"/>
        <v>0.32943177371812149</v>
      </c>
      <c r="F8" s="14">
        <v>1837.683</v>
      </c>
      <c r="G8" s="14">
        <v>713.5200000000001</v>
      </c>
      <c r="H8" s="3">
        <f t="shared" si="1"/>
        <v>0.3882715354062698</v>
      </c>
    </row>
    <row r="9" spans="1:11" ht="20.25" x14ac:dyDescent="0.25">
      <c r="A9" s="51"/>
      <c r="B9" s="2" t="s">
        <v>9</v>
      </c>
      <c r="C9" s="14">
        <v>1511.126</v>
      </c>
      <c r="D9" s="14">
        <v>727.29399999999987</v>
      </c>
      <c r="E9" s="32">
        <f t="shared" si="0"/>
        <v>0.48129275785076814</v>
      </c>
      <c r="F9" s="14">
        <v>1196.3709999999999</v>
      </c>
      <c r="G9" s="14">
        <v>788.197</v>
      </c>
      <c r="H9" s="3">
        <f t="shared" si="1"/>
        <v>0.65882322456829867</v>
      </c>
    </row>
    <row r="10" spans="1:11" ht="20.25" x14ac:dyDescent="0.25">
      <c r="A10" s="51"/>
      <c r="B10" s="2" t="s">
        <v>10</v>
      </c>
      <c r="C10" s="14">
        <v>41.7</v>
      </c>
      <c r="D10" s="14">
        <v>0.39799999999999996</v>
      </c>
      <c r="E10" s="32">
        <f t="shared" si="0"/>
        <v>9.5443645083932837E-3</v>
      </c>
      <c r="F10" s="14">
        <v>41.8</v>
      </c>
      <c r="G10" s="14">
        <v>4.0000000000000001E-3</v>
      </c>
      <c r="H10" s="3">
        <f t="shared" si="1"/>
        <v>9.5693779904306223E-5</v>
      </c>
    </row>
    <row r="11" spans="1:11" ht="20.25" x14ac:dyDescent="0.25">
      <c r="A11" s="51"/>
      <c r="B11" s="36" t="s">
        <v>11</v>
      </c>
      <c r="C11" s="14">
        <v>24.48</v>
      </c>
      <c r="D11" s="14">
        <v>9.9000000000000005E-2</v>
      </c>
      <c r="E11" s="32">
        <f t="shared" si="0"/>
        <v>4.0441176470588239E-3</v>
      </c>
      <c r="F11" s="14">
        <v>19.3</v>
      </c>
      <c r="G11" s="14">
        <v>0.56299999999999994</v>
      </c>
      <c r="H11" s="32">
        <f t="shared" si="1"/>
        <v>2.9170984455958546E-2</v>
      </c>
    </row>
    <row r="12" spans="1:11" ht="20.25" x14ac:dyDescent="0.25">
      <c r="A12" s="51"/>
      <c r="B12" s="36" t="s">
        <v>12</v>
      </c>
      <c r="C12" s="14">
        <v>15</v>
      </c>
      <c r="D12" s="14"/>
      <c r="E12" s="32">
        <f t="shared" si="0"/>
        <v>0</v>
      </c>
      <c r="F12" s="14">
        <v>15</v>
      </c>
      <c r="G12" s="14"/>
      <c r="H12" s="32">
        <f t="shared" si="1"/>
        <v>0</v>
      </c>
    </row>
    <row r="13" spans="1:11" ht="20.25" x14ac:dyDescent="0.25">
      <c r="A13" s="51"/>
      <c r="B13" s="2" t="s">
        <v>41</v>
      </c>
      <c r="C13" s="14">
        <v>88.8</v>
      </c>
      <c r="D13" s="14">
        <v>5.0140000000000002</v>
      </c>
      <c r="E13" s="32">
        <f t="shared" si="0"/>
        <v>5.646396396396397E-2</v>
      </c>
      <c r="F13" s="14">
        <v>89.85</v>
      </c>
      <c r="G13" s="14">
        <v>8.0559999999999992</v>
      </c>
      <c r="H13" s="3">
        <f t="shared" si="1"/>
        <v>8.9660545353366719E-2</v>
      </c>
    </row>
    <row r="14" spans="1:11" ht="20.25" x14ac:dyDescent="0.25">
      <c r="A14" s="4" t="s">
        <v>13</v>
      </c>
      <c r="B14" s="2"/>
      <c r="C14" s="29">
        <f>SUM(C6:C13)</f>
        <v>74012.457999999999</v>
      </c>
      <c r="D14" s="29">
        <f>SUM(D6:D13)</f>
        <v>45439.10500000001</v>
      </c>
      <c r="E14" s="39">
        <f t="shared" si="0"/>
        <v>0.61393860206615503</v>
      </c>
      <c r="F14" s="29">
        <f>SUM(F6:F13)</f>
        <v>69977.872000000003</v>
      </c>
      <c r="G14" s="29">
        <f>SUM(G6:G13)</f>
        <v>42530.896999999997</v>
      </c>
      <c r="H14" s="5">
        <f t="shared" si="1"/>
        <v>0.60777636965010873</v>
      </c>
    </row>
    <row r="15" spans="1:11" ht="40.5" customHeight="1" x14ac:dyDescent="0.25">
      <c r="A15" s="51" t="s">
        <v>46</v>
      </c>
      <c r="B15" s="2" t="s">
        <v>7</v>
      </c>
      <c r="C15" s="14">
        <v>3468.605</v>
      </c>
      <c r="D15" s="14">
        <v>3207.3769999999995</v>
      </c>
      <c r="E15" s="32">
        <f t="shared" si="0"/>
        <v>0.92468787884466508</v>
      </c>
      <c r="F15" s="14">
        <v>2774.8559999999998</v>
      </c>
      <c r="G15" s="14">
        <v>2585.3359999999998</v>
      </c>
      <c r="H15" s="3">
        <f t="shared" si="1"/>
        <v>0.931700960338122</v>
      </c>
    </row>
    <row r="16" spans="1:11" ht="20.25" x14ac:dyDescent="0.25">
      <c r="A16" s="51"/>
      <c r="B16" s="2" t="s">
        <v>14</v>
      </c>
      <c r="C16" s="14">
        <v>278.58</v>
      </c>
      <c r="D16" s="14">
        <v>92.051999999999992</v>
      </c>
      <c r="E16" s="32">
        <f t="shared" si="0"/>
        <v>0.33043290975662287</v>
      </c>
      <c r="F16" s="14">
        <v>288.60000000000002</v>
      </c>
      <c r="G16" s="14">
        <v>115.45700000000001</v>
      </c>
      <c r="H16" s="3">
        <f t="shared" si="1"/>
        <v>0.40005890505890507</v>
      </c>
    </row>
    <row r="17" spans="1:8" ht="20.25" x14ac:dyDescent="0.25">
      <c r="A17" s="51"/>
      <c r="B17" s="2" t="s">
        <v>15</v>
      </c>
      <c r="C17" s="14">
        <v>149.55000000000001</v>
      </c>
      <c r="D17" s="14">
        <v>36.134</v>
      </c>
      <c r="E17" s="32">
        <f t="shared" si="0"/>
        <v>0.24161818789702438</v>
      </c>
      <c r="F17" s="14">
        <v>139.6</v>
      </c>
      <c r="G17" s="14">
        <v>58.737000000000002</v>
      </c>
      <c r="H17" s="3">
        <f t="shared" si="1"/>
        <v>0.4207521489971347</v>
      </c>
    </row>
    <row r="18" spans="1:8" ht="43.5" customHeight="1" x14ac:dyDescent="0.25">
      <c r="A18" s="51"/>
      <c r="B18" s="2" t="s">
        <v>16</v>
      </c>
      <c r="C18" s="14">
        <v>54.707000000000001</v>
      </c>
      <c r="D18" s="14">
        <v>8.5249999999999986</v>
      </c>
      <c r="E18" s="32">
        <f t="shared" si="0"/>
        <v>0.15583014970661888</v>
      </c>
      <c r="F18" s="14">
        <v>56.144999999999996</v>
      </c>
      <c r="G18" s="14">
        <v>12.302000000000001</v>
      </c>
      <c r="H18" s="3">
        <f t="shared" si="1"/>
        <v>0.21911122985127798</v>
      </c>
    </row>
    <row r="19" spans="1:8" ht="20.25" x14ac:dyDescent="0.25">
      <c r="A19" s="51"/>
      <c r="B19" s="2" t="s">
        <v>17</v>
      </c>
      <c r="C19" s="14">
        <v>94.77600000000001</v>
      </c>
      <c r="D19" s="14">
        <v>45.573999999999991</v>
      </c>
      <c r="E19" s="32">
        <f t="shared" si="0"/>
        <v>0.48086013336709699</v>
      </c>
      <c r="F19" s="14">
        <v>98.870999999999981</v>
      </c>
      <c r="G19" s="14">
        <v>44.594999999999999</v>
      </c>
      <c r="H19" s="3">
        <f t="shared" si="1"/>
        <v>0.45104226719665025</v>
      </c>
    </row>
    <row r="20" spans="1:8" ht="20.25" x14ac:dyDescent="0.25">
      <c r="A20" s="51"/>
      <c r="B20" s="2" t="s">
        <v>18</v>
      </c>
      <c r="C20" s="15">
        <v>69.8</v>
      </c>
      <c r="D20" s="14">
        <v>70.320999999999998</v>
      </c>
      <c r="E20" s="32">
        <f t="shared" si="0"/>
        <v>1.0074641833810889</v>
      </c>
      <c r="F20" s="15">
        <v>99.85</v>
      </c>
      <c r="G20" s="14">
        <v>48.92</v>
      </c>
      <c r="H20" s="3">
        <f t="shared" si="1"/>
        <v>0.48993490235353032</v>
      </c>
    </row>
    <row r="21" spans="1:8" ht="31.5" customHeight="1" x14ac:dyDescent="0.25">
      <c r="A21" s="51"/>
      <c r="B21" s="2" t="s">
        <v>19</v>
      </c>
      <c r="C21" s="15">
        <v>19.88</v>
      </c>
      <c r="D21" s="14">
        <v>13.280000000000001</v>
      </c>
      <c r="E21" s="32">
        <f t="shared" si="0"/>
        <v>0.66800804828973848</v>
      </c>
      <c r="F21" s="15">
        <v>19.88</v>
      </c>
      <c r="G21" s="14">
        <v>10.608999999999998</v>
      </c>
      <c r="H21" s="3">
        <f t="shared" si="1"/>
        <v>0.53365191146881286</v>
      </c>
    </row>
    <row r="22" spans="1:8" ht="20.25" x14ac:dyDescent="0.25">
      <c r="A22" s="51"/>
      <c r="B22" s="2" t="s">
        <v>20</v>
      </c>
      <c r="C22" s="15">
        <v>4.95</v>
      </c>
      <c r="D22" s="14">
        <v>8.4999999999999992E-2</v>
      </c>
      <c r="E22" s="32">
        <f t="shared" si="0"/>
        <v>1.7171717171717168E-2</v>
      </c>
      <c r="F22" s="15">
        <v>5</v>
      </c>
      <c r="G22" s="14">
        <v>1.9E-2</v>
      </c>
      <c r="H22" s="3">
        <f t="shared" si="1"/>
        <v>3.8E-3</v>
      </c>
    </row>
    <row r="23" spans="1:8" ht="20.25" x14ac:dyDescent="0.25">
      <c r="A23" s="51"/>
      <c r="B23" s="2" t="s">
        <v>21</v>
      </c>
      <c r="C23" s="15">
        <v>4.99</v>
      </c>
      <c r="D23" s="14">
        <v>6.7000000000000004E-2</v>
      </c>
      <c r="E23" s="32">
        <f t="shared" si="0"/>
        <v>1.3426853707414831E-2</v>
      </c>
      <c r="F23" s="15">
        <v>5</v>
      </c>
      <c r="G23" s="14"/>
      <c r="H23" s="3">
        <f t="shared" si="1"/>
        <v>0</v>
      </c>
    </row>
    <row r="24" spans="1:8" ht="20.25" x14ac:dyDescent="0.25">
      <c r="A24" s="51"/>
      <c r="B24" s="2" t="s">
        <v>22</v>
      </c>
      <c r="C24" s="15">
        <v>0.95</v>
      </c>
      <c r="D24" s="14"/>
      <c r="E24" s="32">
        <f t="shared" si="0"/>
        <v>0</v>
      </c>
      <c r="F24" s="15">
        <v>1</v>
      </c>
      <c r="G24" s="14"/>
      <c r="H24" s="3">
        <f t="shared" si="1"/>
        <v>0</v>
      </c>
    </row>
    <row r="25" spans="1:8" ht="45" customHeight="1" x14ac:dyDescent="0.25">
      <c r="A25" s="51"/>
      <c r="B25" s="2" t="s">
        <v>23</v>
      </c>
      <c r="C25" s="15">
        <v>99.9</v>
      </c>
      <c r="D25" s="14">
        <v>17.957000000000001</v>
      </c>
      <c r="E25" s="32">
        <f t="shared" si="0"/>
        <v>0.17974974974974975</v>
      </c>
      <c r="F25" s="15">
        <v>99.59</v>
      </c>
      <c r="G25" s="14">
        <v>27.143000000000001</v>
      </c>
      <c r="H25" s="3">
        <f t="shared" si="1"/>
        <v>0.27254744452254243</v>
      </c>
    </row>
    <row r="26" spans="1:8" ht="25.5" customHeight="1" x14ac:dyDescent="0.25">
      <c r="A26" s="4" t="s">
        <v>13</v>
      </c>
      <c r="B26" s="2"/>
      <c r="C26" s="29">
        <f>SUM(C15:C25)</f>
        <v>4246.6879999999992</v>
      </c>
      <c r="D26" s="29">
        <f>SUM(D15:D25)</f>
        <v>3491.3719999999998</v>
      </c>
      <c r="E26" s="39">
        <f t="shared" si="0"/>
        <v>0.82213998297025837</v>
      </c>
      <c r="F26" s="29">
        <f>SUM(F15:F25)</f>
        <v>3588.3919999999998</v>
      </c>
      <c r="G26" s="29">
        <f>SUM(G15:G25)</f>
        <v>2903.1179999999995</v>
      </c>
      <c r="H26" s="5">
        <f t="shared" si="1"/>
        <v>0.80903034005203434</v>
      </c>
    </row>
    <row r="27" spans="1:8" ht="20.25" customHeight="1" x14ac:dyDescent="0.25">
      <c r="A27" s="56" t="s">
        <v>45</v>
      </c>
      <c r="B27" s="2" t="s">
        <v>14</v>
      </c>
      <c r="C27" s="14">
        <v>1145.6800000000003</v>
      </c>
      <c r="D27" s="14">
        <v>616.34299999999996</v>
      </c>
      <c r="E27" s="32">
        <f t="shared" si="0"/>
        <v>0.53797133580057244</v>
      </c>
      <c r="F27" s="14">
        <v>1145.5</v>
      </c>
      <c r="G27" s="14">
        <v>614.31899999999996</v>
      </c>
      <c r="H27" s="3">
        <f t="shared" si="1"/>
        <v>0.53628895678742905</v>
      </c>
    </row>
    <row r="28" spans="1:8" ht="20.25" x14ac:dyDescent="0.25">
      <c r="A28" s="57"/>
      <c r="B28" s="2" t="s">
        <v>15</v>
      </c>
      <c r="C28" s="14">
        <v>259.77</v>
      </c>
      <c r="D28" s="14">
        <v>90.711999999999989</v>
      </c>
      <c r="E28" s="32">
        <f t="shared" si="0"/>
        <v>0.34920121646071522</v>
      </c>
      <c r="F28" s="14">
        <v>259.82000000000005</v>
      </c>
      <c r="G28" s="14">
        <v>104.386</v>
      </c>
      <c r="H28" s="3">
        <f t="shared" si="1"/>
        <v>0.40176275883303814</v>
      </c>
    </row>
    <row r="29" spans="1:8" ht="47.25" customHeight="1" x14ac:dyDescent="0.25">
      <c r="A29" s="57"/>
      <c r="B29" s="2" t="s">
        <v>16</v>
      </c>
      <c r="C29" s="14">
        <v>229.26499999999999</v>
      </c>
      <c r="D29" s="14">
        <v>82.23899999999999</v>
      </c>
      <c r="E29" s="32">
        <f t="shared" si="0"/>
        <v>0.35870717292216431</v>
      </c>
      <c r="F29" s="14">
        <v>229.71999999999997</v>
      </c>
      <c r="G29" s="14">
        <v>99.444000000000003</v>
      </c>
      <c r="H29" s="3">
        <f t="shared" si="1"/>
        <v>0.43289221661152716</v>
      </c>
    </row>
    <row r="30" spans="1:8" ht="20.25" x14ac:dyDescent="0.25">
      <c r="A30" s="57"/>
      <c r="B30" s="2" t="s">
        <v>17</v>
      </c>
      <c r="C30" s="14">
        <v>568.4910000000001</v>
      </c>
      <c r="D30" s="14">
        <v>236.93100000000004</v>
      </c>
      <c r="E30" s="32">
        <f t="shared" si="0"/>
        <v>0.41677176947392308</v>
      </c>
      <c r="F30" s="14">
        <v>498.45099999999996</v>
      </c>
      <c r="G30" s="14">
        <v>280.10299999999995</v>
      </c>
      <c r="H30" s="3">
        <f t="shared" si="1"/>
        <v>0.56194691153192589</v>
      </c>
    </row>
    <row r="31" spans="1:8" ht="20.25" x14ac:dyDescent="0.25">
      <c r="A31" s="57"/>
      <c r="B31" s="2" t="s">
        <v>18</v>
      </c>
      <c r="C31" s="15">
        <v>199.77</v>
      </c>
      <c r="D31" s="14">
        <v>219.09900000000002</v>
      </c>
      <c r="E31" s="32">
        <f t="shared" si="0"/>
        <v>1.0967562697101667</v>
      </c>
      <c r="F31" s="15">
        <v>269.77</v>
      </c>
      <c r="G31" s="14">
        <v>214.905</v>
      </c>
      <c r="H31" s="3">
        <f t="shared" si="1"/>
        <v>0.79662304926418803</v>
      </c>
    </row>
    <row r="32" spans="1:8" ht="48.75" customHeight="1" x14ac:dyDescent="0.25">
      <c r="A32" s="57"/>
      <c r="B32" s="2" t="s">
        <v>24</v>
      </c>
      <c r="C32" s="15">
        <v>399.69</v>
      </c>
      <c r="D32" s="14">
        <v>56.722999999999999</v>
      </c>
      <c r="E32" s="32">
        <f t="shared" si="0"/>
        <v>0.14191748605169005</v>
      </c>
      <c r="F32" s="15">
        <v>349.9</v>
      </c>
      <c r="G32" s="15">
        <v>193.20299999999997</v>
      </c>
      <c r="H32" s="3">
        <f t="shared" si="1"/>
        <v>0.55216633323806796</v>
      </c>
    </row>
    <row r="33" spans="1:8" ht="20.25" x14ac:dyDescent="0.25">
      <c r="A33" s="57"/>
      <c r="B33" s="2" t="s">
        <v>25</v>
      </c>
      <c r="C33" s="15">
        <v>99.9</v>
      </c>
      <c r="D33" s="14">
        <v>0.48499999999999999</v>
      </c>
      <c r="E33" s="32">
        <f t="shared" si="0"/>
        <v>4.854854854854854E-3</v>
      </c>
      <c r="F33" s="15">
        <v>49.69</v>
      </c>
      <c r="G33" s="15">
        <v>8.6999999999999994E-2</v>
      </c>
      <c r="H33" s="3">
        <f t="shared" si="1"/>
        <v>1.7508553028778425E-3</v>
      </c>
    </row>
    <row r="34" spans="1:8" ht="20.25" x14ac:dyDescent="0.25">
      <c r="A34" s="57"/>
      <c r="B34" s="2" t="s">
        <v>19</v>
      </c>
      <c r="C34" s="15">
        <v>1.88</v>
      </c>
      <c r="D34" s="14">
        <v>0.6399999999999999</v>
      </c>
      <c r="E34" s="32">
        <f>D34/C34</f>
        <v>0.34042553191489361</v>
      </c>
      <c r="F34" s="15">
        <v>1.88</v>
      </c>
      <c r="G34" s="14">
        <v>0.93799999999999994</v>
      </c>
      <c r="H34" s="3">
        <f>G34/F34</f>
        <v>0.49893617021276598</v>
      </c>
    </row>
    <row r="35" spans="1:8" ht="20.25" x14ac:dyDescent="0.25">
      <c r="A35" s="57"/>
      <c r="B35" s="2" t="s">
        <v>20</v>
      </c>
      <c r="C35" s="15">
        <v>49.84</v>
      </c>
      <c r="D35" s="14">
        <v>2.0919999999999996</v>
      </c>
      <c r="E35" s="32">
        <f>D35/C35</f>
        <v>4.1974317817014439E-2</v>
      </c>
      <c r="F35" s="15">
        <v>49.88</v>
      </c>
      <c r="G35" s="14">
        <v>2.6390000000000002</v>
      </c>
      <c r="H35" s="3">
        <f>G35/F35</f>
        <v>5.2906976744186048E-2</v>
      </c>
    </row>
    <row r="36" spans="1:8" ht="20.25" x14ac:dyDescent="0.25">
      <c r="A36" s="57"/>
      <c r="B36" s="2" t="s">
        <v>21</v>
      </c>
      <c r="C36" s="15">
        <v>29.88</v>
      </c>
      <c r="D36" s="14">
        <v>5.024</v>
      </c>
      <c r="E36" s="32">
        <f t="shared" si="0"/>
        <v>0.16813922356091032</v>
      </c>
      <c r="F36" s="15">
        <v>29.88</v>
      </c>
      <c r="G36" s="14">
        <v>3.8400000000000003</v>
      </c>
      <c r="H36" s="3">
        <f t="shared" si="1"/>
        <v>0.12851405622489961</v>
      </c>
    </row>
    <row r="37" spans="1:8" ht="20.25" x14ac:dyDescent="0.25">
      <c r="A37" s="57"/>
      <c r="B37" s="2" t="s">
        <v>22</v>
      </c>
      <c r="C37" s="15">
        <v>99.8</v>
      </c>
      <c r="D37" s="14">
        <v>4.2730000000000006</v>
      </c>
      <c r="E37" s="32">
        <f t="shared" si="0"/>
        <v>4.2815631262525057E-2</v>
      </c>
      <c r="F37" s="15">
        <v>79.849999999999994</v>
      </c>
      <c r="G37" s="14">
        <v>9.1239999999999988</v>
      </c>
      <c r="H37" s="3">
        <f t="shared" si="1"/>
        <v>0.11426424546023795</v>
      </c>
    </row>
    <row r="38" spans="1:8" ht="37.5" customHeight="1" x14ac:dyDescent="0.25">
      <c r="A38" s="57"/>
      <c r="B38" s="2" t="s">
        <v>23</v>
      </c>
      <c r="C38" s="15">
        <v>300</v>
      </c>
      <c r="D38" s="14">
        <v>125.602</v>
      </c>
      <c r="E38" s="32">
        <f t="shared" si="0"/>
        <v>0.41867333333333334</v>
      </c>
      <c r="F38" s="15">
        <v>296.39999999999998</v>
      </c>
      <c r="G38" s="14">
        <v>229.74800000000005</v>
      </c>
      <c r="H38" s="3">
        <f t="shared" si="1"/>
        <v>0.77512820512820535</v>
      </c>
    </row>
    <row r="39" spans="1:8" s="17" customFormat="1" ht="35.25" customHeight="1" x14ac:dyDescent="0.25">
      <c r="A39" s="57"/>
      <c r="B39" s="2" t="s">
        <v>38</v>
      </c>
      <c r="C39" s="15">
        <v>2.87</v>
      </c>
      <c r="D39" s="14">
        <v>8.6000000000000021E-2</v>
      </c>
      <c r="E39" s="32">
        <f t="shared" si="0"/>
        <v>2.9965156794425095E-2</v>
      </c>
      <c r="F39" s="15">
        <v>2.86</v>
      </c>
      <c r="G39" s="14">
        <v>6.6000000000000003E-2</v>
      </c>
      <c r="H39" s="3">
        <f t="shared" si="1"/>
        <v>2.3076923076923078E-2</v>
      </c>
    </row>
    <row r="40" spans="1:8" ht="33" customHeight="1" x14ac:dyDescent="0.25">
      <c r="A40" s="57"/>
      <c r="B40" s="2" t="s">
        <v>27</v>
      </c>
      <c r="C40" s="15">
        <v>60</v>
      </c>
      <c r="D40" s="14">
        <v>19.174999999999997</v>
      </c>
      <c r="E40" s="32">
        <f t="shared" si="0"/>
        <v>0.31958333333333327</v>
      </c>
      <c r="F40" s="15">
        <v>60</v>
      </c>
      <c r="G40" s="14">
        <v>34.678000000000004</v>
      </c>
      <c r="H40" s="3">
        <f t="shared" si="1"/>
        <v>0.57796666666666674</v>
      </c>
    </row>
    <row r="41" spans="1:8" s="16" customFormat="1" ht="24" customHeight="1" x14ac:dyDescent="0.25">
      <c r="A41" s="57"/>
      <c r="B41" s="2" t="s">
        <v>28</v>
      </c>
      <c r="C41" s="15">
        <v>70</v>
      </c>
      <c r="D41" s="14">
        <v>30.033999999999999</v>
      </c>
      <c r="E41" s="32">
        <f t="shared" si="0"/>
        <v>0.42905714285714286</v>
      </c>
      <c r="F41" s="15">
        <v>70</v>
      </c>
      <c r="G41" s="14">
        <v>65.134999999999991</v>
      </c>
      <c r="H41" s="3">
        <f t="shared" si="1"/>
        <v>0.93049999999999988</v>
      </c>
    </row>
    <row r="42" spans="1:8" ht="20.25" x14ac:dyDescent="0.25">
      <c r="A42" s="63"/>
      <c r="B42" s="2" t="s">
        <v>42</v>
      </c>
      <c r="C42" s="15">
        <v>9.8800000000000008</v>
      </c>
      <c r="D42" s="14">
        <v>0.33899999999999997</v>
      </c>
      <c r="E42" s="32">
        <f>D42/C42</f>
        <v>3.4311740890688253E-2</v>
      </c>
      <c r="F42" s="15">
        <v>9.8800000000000008</v>
      </c>
      <c r="G42" s="14">
        <v>9.0999999999999998E-2</v>
      </c>
      <c r="H42" s="3">
        <f>G42/F42</f>
        <v>9.2105263157894728E-3</v>
      </c>
    </row>
    <row r="43" spans="1:8" ht="27" customHeight="1" x14ac:dyDescent="0.25">
      <c r="A43" s="4" t="s">
        <v>13</v>
      </c>
      <c r="B43" s="2"/>
      <c r="C43" s="29">
        <f>SUM(C27:C42)</f>
        <v>3526.7160000000008</v>
      </c>
      <c r="D43" s="29">
        <f>SUM(D27:D42)</f>
        <v>1489.7969999999998</v>
      </c>
      <c r="E43" s="39">
        <f t="shared" si="0"/>
        <v>0.42243180341144548</v>
      </c>
      <c r="F43" s="29">
        <f>SUM(F27:F42)</f>
        <v>3403.4810000000007</v>
      </c>
      <c r="G43" s="29">
        <f>SUM(G27:G42)</f>
        <v>1852.7059999999999</v>
      </c>
      <c r="H43" s="5">
        <f t="shared" si="1"/>
        <v>0.54435620472098989</v>
      </c>
    </row>
    <row r="44" spans="1:8" ht="60.75" customHeight="1" x14ac:dyDescent="0.25">
      <c r="A44" s="56" t="s">
        <v>44</v>
      </c>
      <c r="B44" s="7" t="s">
        <v>26</v>
      </c>
      <c r="C44" s="15">
        <v>1.2</v>
      </c>
      <c r="D44" s="41">
        <v>1.0580000000000001</v>
      </c>
      <c r="E44" s="32">
        <f t="shared" si="0"/>
        <v>0.88166666666666671</v>
      </c>
      <c r="F44" s="15">
        <v>1.35</v>
      </c>
      <c r="G44" s="41">
        <v>0.40300000000000002</v>
      </c>
      <c r="H44" s="3">
        <f t="shared" si="1"/>
        <v>0.29851851851851852</v>
      </c>
    </row>
    <row r="45" spans="1:8" ht="20.25" x14ac:dyDescent="0.25">
      <c r="A45" s="57"/>
      <c r="B45" s="7" t="s">
        <v>29</v>
      </c>
      <c r="C45" s="15">
        <v>11.4</v>
      </c>
      <c r="D45" s="41">
        <v>0.99</v>
      </c>
      <c r="E45" s="32">
        <f t="shared" si="0"/>
        <v>8.6842105263157887E-2</v>
      </c>
      <c r="F45" s="15">
        <v>11.7</v>
      </c>
      <c r="G45" s="41">
        <v>0.60099999999999998</v>
      </c>
      <c r="H45" s="3">
        <f t="shared" si="1"/>
        <v>5.1367521367521367E-2</v>
      </c>
    </row>
    <row r="46" spans="1:8" ht="20.25" x14ac:dyDescent="0.25">
      <c r="A46" s="57"/>
      <c r="B46" s="7" t="s">
        <v>17</v>
      </c>
      <c r="C46" s="15">
        <v>3.6</v>
      </c>
      <c r="D46" s="41">
        <v>0.88100000000000001</v>
      </c>
      <c r="E46" s="32">
        <f t="shared" si="0"/>
        <v>0.24472222222222223</v>
      </c>
      <c r="F46" s="15">
        <v>4.3</v>
      </c>
      <c r="G46" s="41">
        <v>0.54300000000000004</v>
      </c>
      <c r="H46" s="3">
        <f t="shared" si="1"/>
        <v>0.12627906976744188</v>
      </c>
    </row>
    <row r="47" spans="1:8" ht="20.25" x14ac:dyDescent="0.25">
      <c r="A47" s="57"/>
      <c r="B47" s="7" t="s">
        <v>30</v>
      </c>
      <c r="C47" s="15">
        <v>0.5</v>
      </c>
      <c r="D47" s="41">
        <v>0.17199999999999999</v>
      </c>
      <c r="E47" s="32">
        <f t="shared" si="0"/>
        <v>0.34399999999999997</v>
      </c>
      <c r="F47" s="15">
        <v>0.5</v>
      </c>
      <c r="G47" s="41">
        <v>0.13400000000000001</v>
      </c>
      <c r="H47" s="3">
        <f t="shared" si="1"/>
        <v>0.26800000000000002</v>
      </c>
    </row>
    <row r="48" spans="1:8" ht="20.25" x14ac:dyDescent="0.25">
      <c r="A48" s="57"/>
      <c r="B48" s="7" t="s">
        <v>20</v>
      </c>
      <c r="C48" s="15">
        <v>0.5</v>
      </c>
      <c r="D48" s="41">
        <v>0.32600000000000001</v>
      </c>
      <c r="E48" s="32">
        <f t="shared" si="0"/>
        <v>0.65200000000000002</v>
      </c>
      <c r="F48" s="15">
        <v>0.5</v>
      </c>
      <c r="G48" s="41">
        <v>0.14899999999999999</v>
      </c>
      <c r="H48" s="3">
        <f t="shared" ref="H48:H49" si="2">G48/F48</f>
        <v>0.29799999999999999</v>
      </c>
    </row>
    <row r="49" spans="1:23" ht="20.25" x14ac:dyDescent="0.25">
      <c r="A49" s="57"/>
      <c r="B49" s="7" t="s">
        <v>14</v>
      </c>
      <c r="C49" s="15">
        <v>0.5</v>
      </c>
      <c r="D49" s="41">
        <v>0.20799999999999999</v>
      </c>
      <c r="E49" s="32">
        <f t="shared" si="0"/>
        <v>0.41599999999999998</v>
      </c>
      <c r="F49" s="15">
        <v>0.5</v>
      </c>
      <c r="G49" s="41">
        <v>0.104</v>
      </c>
      <c r="H49" s="3">
        <f t="shared" si="2"/>
        <v>0.20799999999999999</v>
      </c>
    </row>
    <row r="50" spans="1:23" ht="20.25" x14ac:dyDescent="0.25">
      <c r="A50" s="57"/>
      <c r="B50" s="7" t="s">
        <v>21</v>
      </c>
      <c r="C50" s="15">
        <v>0.5</v>
      </c>
      <c r="D50" s="41">
        <v>0.26400000000000001</v>
      </c>
      <c r="E50" s="32">
        <f t="shared" si="0"/>
        <v>0.52800000000000002</v>
      </c>
      <c r="F50" s="15">
        <v>0.5</v>
      </c>
      <c r="G50" s="41">
        <v>0.15</v>
      </c>
      <c r="H50" s="3">
        <f t="shared" si="1"/>
        <v>0.3</v>
      </c>
      <c r="N50" s="8"/>
      <c r="O50" s="55"/>
      <c r="P50" s="55"/>
      <c r="Q50" s="52"/>
      <c r="R50" s="52"/>
      <c r="S50" s="8"/>
    </row>
    <row r="51" spans="1:23" ht="20.25" x14ac:dyDescent="0.25">
      <c r="A51" s="57"/>
      <c r="B51" s="7" t="s">
        <v>19</v>
      </c>
      <c r="C51" s="15">
        <v>0.9</v>
      </c>
      <c r="D51" s="41">
        <v>0.192</v>
      </c>
      <c r="E51" s="32">
        <f t="shared" si="0"/>
        <v>0.21333333333333332</v>
      </c>
      <c r="F51" s="15">
        <v>0.95</v>
      </c>
      <c r="G51" s="41">
        <v>0.13900000000000001</v>
      </c>
      <c r="H51" s="3">
        <f t="shared" si="1"/>
        <v>0.14631578947368423</v>
      </c>
      <c r="N51" s="8"/>
      <c r="O51" s="9"/>
      <c r="P51" s="9"/>
      <c r="Q51" s="10"/>
      <c r="R51" s="10"/>
      <c r="S51" s="8"/>
    </row>
    <row r="52" spans="1:23" ht="25.5" customHeight="1" x14ac:dyDescent="0.25">
      <c r="A52" s="57"/>
      <c r="B52" s="7" t="s">
        <v>18</v>
      </c>
      <c r="C52" s="15">
        <v>4.2</v>
      </c>
      <c r="D52" s="41">
        <v>0.54700000000000004</v>
      </c>
      <c r="E52" s="32">
        <f t="shared" si="0"/>
        <v>0.13023809523809524</v>
      </c>
      <c r="F52" s="15">
        <v>5.0999999999999996</v>
      </c>
      <c r="G52" s="41">
        <v>0.33300000000000002</v>
      </c>
      <c r="H52" s="3">
        <f t="shared" ref="H52" si="3">G52/F52</f>
        <v>6.5294117647058836E-2</v>
      </c>
    </row>
    <row r="53" spans="1:23" ht="33" customHeight="1" x14ac:dyDescent="0.25">
      <c r="A53" s="4" t="s">
        <v>13</v>
      </c>
      <c r="B53" s="18"/>
      <c r="C53" s="20">
        <f t="shared" ref="C53:D53" si="4">SUM(C44:C52)</f>
        <v>23.299999999999997</v>
      </c>
      <c r="D53" s="33">
        <f t="shared" si="4"/>
        <v>4.6380000000000008</v>
      </c>
      <c r="E53" s="21">
        <f>D53/C53</f>
        <v>0.19905579399141637</v>
      </c>
      <c r="F53" s="37">
        <f t="shared" ref="F53:G53" si="5">SUM(F44:F52)</f>
        <v>25.4</v>
      </c>
      <c r="G53" s="33">
        <f t="shared" si="5"/>
        <v>2.556</v>
      </c>
      <c r="H53" s="21">
        <f>G53/F53</f>
        <v>0.10062992125984253</v>
      </c>
    </row>
    <row r="54" spans="1:23" ht="45.75" customHeight="1" x14ac:dyDescent="0.25">
      <c r="A54" s="19" t="s">
        <v>13</v>
      </c>
      <c r="B54" s="18"/>
      <c r="C54" s="20">
        <f>C14+C26+C43+C53</f>
        <v>81809.161999999997</v>
      </c>
      <c r="D54" s="33">
        <f>D14+D26+D43</f>
        <v>50420.274000000012</v>
      </c>
      <c r="E54" s="21">
        <f>D54/C54</f>
        <v>0.61631573734980949</v>
      </c>
      <c r="F54" s="20">
        <f>F14+F26+F43+F53</f>
        <v>76995.14499999999</v>
      </c>
      <c r="G54" s="33">
        <f>G14+G26+G43</f>
        <v>47286.720999999998</v>
      </c>
      <c r="H54" s="21">
        <f>G54/F54</f>
        <v>0.61415198321920172</v>
      </c>
    </row>
    <row r="55" spans="1:23" ht="31.5" customHeight="1" x14ac:dyDescent="0.25">
      <c r="A55" s="58" t="s">
        <v>57</v>
      </c>
      <c r="B55" s="59"/>
      <c r="C55" s="22"/>
      <c r="D55" s="22"/>
      <c r="E55" s="22"/>
      <c r="F55" s="22"/>
      <c r="G55" s="22"/>
      <c r="H55" s="23"/>
      <c r="I55" s="8"/>
      <c r="J55" s="8"/>
      <c r="K55" s="8"/>
    </row>
    <row r="56" spans="1:23" ht="50.25" customHeight="1" x14ac:dyDescent="0.25">
      <c r="A56" s="62" t="s">
        <v>58</v>
      </c>
      <c r="B56" s="62"/>
      <c r="C56" s="24" t="s">
        <v>40</v>
      </c>
      <c r="D56" s="34" t="s">
        <v>31</v>
      </c>
      <c r="E56" s="25"/>
      <c r="F56" s="26"/>
      <c r="G56" s="27"/>
      <c r="H56" s="25"/>
    </row>
    <row r="57" spans="1:23" ht="34.5" customHeight="1" x14ac:dyDescent="0.25">
      <c r="A57" s="11" t="s">
        <v>32</v>
      </c>
      <c r="B57" s="7">
        <v>104</v>
      </c>
      <c r="C57" s="30">
        <v>104</v>
      </c>
      <c r="D57" s="6"/>
      <c r="E57" s="60" t="s">
        <v>55</v>
      </c>
      <c r="F57" s="60"/>
      <c r="G57" s="60"/>
      <c r="H57" s="61"/>
    </row>
    <row r="58" spans="1:23" ht="31.5" customHeight="1" x14ac:dyDescent="0.35">
      <c r="A58" s="11" t="s">
        <v>33</v>
      </c>
      <c r="B58" s="28">
        <v>124</v>
      </c>
      <c r="C58" s="28">
        <v>81</v>
      </c>
      <c r="D58" s="28">
        <v>43</v>
      </c>
      <c r="E58" s="12" t="s">
        <v>39</v>
      </c>
      <c r="F58" s="12"/>
      <c r="G58" s="12"/>
      <c r="H58" s="12"/>
      <c r="P58" s="54"/>
      <c r="Q58" s="54"/>
      <c r="R58" s="54"/>
      <c r="S58" s="54"/>
      <c r="T58" s="54"/>
      <c r="U58" s="54"/>
      <c r="V58" s="54"/>
      <c r="W58" s="54"/>
    </row>
    <row r="59" spans="1:23" ht="42" customHeight="1" x14ac:dyDescent="0.25">
      <c r="A59" s="11" t="s">
        <v>34</v>
      </c>
      <c r="B59" s="28">
        <v>58</v>
      </c>
      <c r="C59" s="2">
        <v>57</v>
      </c>
      <c r="D59" s="31">
        <v>1</v>
      </c>
      <c r="E59" s="12" t="s">
        <v>60</v>
      </c>
      <c r="F59" s="12"/>
      <c r="G59" s="12"/>
      <c r="H59" s="12"/>
    </row>
    <row r="60" spans="1:23" ht="30" customHeight="1" x14ac:dyDescent="0.25">
      <c r="A60" s="11" t="s">
        <v>35</v>
      </c>
      <c r="B60" s="7">
        <v>2</v>
      </c>
      <c r="C60" s="7"/>
      <c r="D60" s="7">
        <v>2</v>
      </c>
      <c r="E60" s="53" t="s">
        <v>59</v>
      </c>
      <c r="F60" s="53"/>
      <c r="G60" s="53"/>
      <c r="H60" s="53"/>
    </row>
    <row r="61" spans="1:23" ht="40.5" x14ac:dyDescent="0.25">
      <c r="A61" s="11" t="s">
        <v>36</v>
      </c>
      <c r="B61" s="7">
        <v>22</v>
      </c>
      <c r="C61" s="7">
        <v>11</v>
      </c>
      <c r="D61" s="7">
        <v>11</v>
      </c>
    </row>
    <row r="62" spans="1:23" ht="40.5" x14ac:dyDescent="0.25">
      <c r="A62" s="35" t="s">
        <v>43</v>
      </c>
      <c r="B62" s="28">
        <v>3</v>
      </c>
      <c r="C62" s="28"/>
      <c r="D62" s="28">
        <v>3</v>
      </c>
    </row>
    <row r="314" spans="7:7" ht="20.25" x14ac:dyDescent="0.3">
      <c r="G314" s="13" t="s">
        <v>37</v>
      </c>
    </row>
  </sheetData>
  <mergeCells count="18">
    <mergeCell ref="Q50:R50"/>
    <mergeCell ref="E60:H60"/>
    <mergeCell ref="P58:W58"/>
    <mergeCell ref="A6:A13"/>
    <mergeCell ref="A15:A25"/>
    <mergeCell ref="O50:P50"/>
    <mergeCell ref="A44:A52"/>
    <mergeCell ref="A55:B55"/>
    <mergeCell ref="E57:H57"/>
    <mergeCell ref="A56:B56"/>
    <mergeCell ref="A27:A42"/>
    <mergeCell ref="A1:H1"/>
    <mergeCell ref="I1:K4"/>
    <mergeCell ref="A2:H2"/>
    <mergeCell ref="A4:A5"/>
    <mergeCell ref="B4:B5"/>
    <mergeCell ref="C4:E4"/>
    <mergeCell ref="F4:H4"/>
  </mergeCells>
  <printOptions verticalCentered="1"/>
  <pageMargins left="0.70833333333333304" right="0.31527777777777799" top="0.35416666666666702" bottom="0.35416666666666702" header="0.51180555555555496" footer="0.51180555555555496"/>
  <pageSetup paperSize="9" scale="4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="60" zoomScaleNormal="100" workbookViewId="0">
      <selection activeCell="G16" sqref="G16"/>
    </sheetView>
  </sheetViews>
  <sheetFormatPr defaultRowHeight="15" x14ac:dyDescent="0.25"/>
  <cols>
    <col min="1" max="1" width="32.5703125" customWidth="1"/>
    <col min="2" max="2" width="30.5703125" customWidth="1"/>
    <col min="3" max="3" width="18" customWidth="1"/>
    <col min="4" max="4" width="15.7109375" customWidth="1"/>
    <col min="5" max="5" width="14.28515625" customWidth="1"/>
    <col min="6" max="6" width="16.5703125" customWidth="1"/>
    <col min="7" max="7" width="14.5703125" customWidth="1"/>
    <col min="8" max="8" width="14.140625" customWidth="1"/>
  </cols>
  <sheetData>
    <row r="1" spans="1:8" ht="25.5" x14ac:dyDescent="0.25">
      <c r="A1" s="49" t="s">
        <v>0</v>
      </c>
      <c r="B1" s="49"/>
      <c r="C1" s="49"/>
      <c r="D1" s="49"/>
      <c r="E1" s="49"/>
    </row>
    <row r="2" spans="1:8" ht="25.5" x14ac:dyDescent="0.25">
      <c r="A2" s="49" t="s">
        <v>61</v>
      </c>
      <c r="B2" s="49"/>
      <c r="C2" s="49"/>
      <c r="D2" s="49"/>
      <c r="E2" s="49"/>
    </row>
    <row r="4" spans="1:8" ht="20.25" x14ac:dyDescent="0.25">
      <c r="A4" s="51" t="s">
        <v>1</v>
      </c>
      <c r="B4" s="51" t="s">
        <v>2</v>
      </c>
      <c r="C4" s="51">
        <v>2021</v>
      </c>
      <c r="D4" s="51"/>
      <c r="E4" s="51"/>
      <c r="F4" s="64">
        <v>2022</v>
      </c>
      <c r="G4" s="64"/>
      <c r="H4" s="64"/>
    </row>
    <row r="5" spans="1:8" ht="20.25" x14ac:dyDescent="0.25">
      <c r="A5" s="51"/>
      <c r="B5" s="51"/>
      <c r="C5" s="42" t="s">
        <v>3</v>
      </c>
      <c r="D5" s="40" t="s">
        <v>4</v>
      </c>
      <c r="E5" s="42" t="s">
        <v>5</v>
      </c>
      <c r="F5" s="42" t="s">
        <v>3</v>
      </c>
      <c r="G5" s="40" t="s">
        <v>4</v>
      </c>
      <c r="H5" s="42" t="s">
        <v>5</v>
      </c>
    </row>
    <row r="6" spans="1:8" ht="20.25" x14ac:dyDescent="0.25">
      <c r="A6" s="51" t="s">
        <v>54</v>
      </c>
      <c r="B6" s="2" t="s">
        <v>48</v>
      </c>
      <c r="C6" s="14">
        <v>1</v>
      </c>
      <c r="D6" s="14"/>
      <c r="E6" s="32">
        <f t="shared" ref="E6:E20" si="0">D6/C6</f>
        <v>0</v>
      </c>
      <c r="F6" s="14">
        <v>1</v>
      </c>
      <c r="G6" s="44"/>
      <c r="H6" s="47">
        <f>G6/F6</f>
        <v>0</v>
      </c>
    </row>
    <row r="7" spans="1:8" ht="20.25" x14ac:dyDescent="0.25">
      <c r="A7" s="51"/>
      <c r="B7" s="2" t="s">
        <v>17</v>
      </c>
      <c r="C7" s="14">
        <v>25.5</v>
      </c>
      <c r="D7" s="14"/>
      <c r="E7" s="32">
        <f t="shared" si="0"/>
        <v>0</v>
      </c>
      <c r="F7" s="43">
        <v>26</v>
      </c>
      <c r="G7" s="48">
        <v>0.315</v>
      </c>
      <c r="H7" s="47">
        <f t="shared" ref="H7:H20" si="1">G7/F7</f>
        <v>1.2115384615384615E-2</v>
      </c>
    </row>
    <row r="8" spans="1:8" ht="20.25" x14ac:dyDescent="0.25">
      <c r="A8" s="51"/>
      <c r="B8" s="2" t="s">
        <v>49</v>
      </c>
      <c r="C8" s="14">
        <v>0.45</v>
      </c>
      <c r="D8" s="14"/>
      <c r="E8" s="32">
        <f t="shared" si="0"/>
        <v>0</v>
      </c>
      <c r="F8" s="43">
        <v>0.5</v>
      </c>
      <c r="G8" s="48">
        <v>2.1999999999999999E-2</v>
      </c>
      <c r="H8" s="47">
        <f t="shared" si="1"/>
        <v>4.3999999999999997E-2</v>
      </c>
    </row>
    <row r="9" spans="1:8" ht="20.25" x14ac:dyDescent="0.25">
      <c r="A9" s="51"/>
      <c r="B9" s="2" t="s">
        <v>50</v>
      </c>
      <c r="C9" s="14">
        <v>0.55000000000000004</v>
      </c>
      <c r="D9" s="14"/>
      <c r="E9" s="32">
        <f t="shared" si="0"/>
        <v>0</v>
      </c>
      <c r="F9" s="43">
        <v>0.5</v>
      </c>
      <c r="G9" s="48">
        <v>0.02</v>
      </c>
      <c r="H9" s="47">
        <f t="shared" si="1"/>
        <v>0.04</v>
      </c>
    </row>
    <row r="10" spans="1:8" ht="20.25" x14ac:dyDescent="0.25">
      <c r="A10" s="51"/>
      <c r="B10" s="2" t="s">
        <v>51</v>
      </c>
      <c r="C10" s="14">
        <v>0.5</v>
      </c>
      <c r="D10" s="14"/>
      <c r="E10" s="32">
        <f t="shared" si="0"/>
        <v>0</v>
      </c>
      <c r="F10" s="43">
        <v>0.5</v>
      </c>
      <c r="G10" s="44"/>
      <c r="H10" s="47">
        <f t="shared" si="1"/>
        <v>0</v>
      </c>
    </row>
    <row r="11" spans="1:8" ht="20.25" x14ac:dyDescent="0.25">
      <c r="A11" s="51"/>
      <c r="B11" s="2" t="s">
        <v>52</v>
      </c>
      <c r="C11" s="15">
        <v>9.7899999999999991</v>
      </c>
      <c r="D11" s="14"/>
      <c r="E11" s="32">
        <f t="shared" si="0"/>
        <v>0</v>
      </c>
      <c r="F11" s="43">
        <v>10.199999999999999</v>
      </c>
      <c r="G11" s="48">
        <v>0.105</v>
      </c>
      <c r="H11" s="47">
        <f t="shared" si="1"/>
        <v>1.0294117647058823E-2</v>
      </c>
    </row>
    <row r="12" spans="1:8" ht="20.25" x14ac:dyDescent="0.25">
      <c r="A12" s="51"/>
      <c r="B12" s="2" t="s">
        <v>14</v>
      </c>
      <c r="C12" s="6">
        <v>6</v>
      </c>
      <c r="D12" s="14"/>
      <c r="E12" s="32">
        <f t="shared" si="0"/>
        <v>0</v>
      </c>
      <c r="F12" s="43">
        <v>7</v>
      </c>
      <c r="G12" s="48">
        <v>0.151</v>
      </c>
      <c r="H12" s="47">
        <f t="shared" si="1"/>
        <v>2.1571428571428571E-2</v>
      </c>
    </row>
    <row r="13" spans="1:8" ht="20.25" x14ac:dyDescent="0.25">
      <c r="A13" s="51"/>
      <c r="B13" s="2" t="s">
        <v>53</v>
      </c>
      <c r="C13" s="6">
        <v>1.2</v>
      </c>
      <c r="D13" s="14"/>
      <c r="E13" s="32">
        <f t="shared" si="0"/>
        <v>0</v>
      </c>
      <c r="F13" s="43">
        <v>1.4</v>
      </c>
      <c r="G13" s="44"/>
      <c r="H13" s="47">
        <f t="shared" si="1"/>
        <v>0</v>
      </c>
    </row>
    <row r="14" spans="1:8" ht="20.25" x14ac:dyDescent="0.25">
      <c r="A14" s="51"/>
      <c r="B14" s="2" t="s">
        <v>30</v>
      </c>
      <c r="C14" s="6">
        <v>0.1</v>
      </c>
      <c r="D14" s="14"/>
      <c r="E14" s="32">
        <f t="shared" si="0"/>
        <v>0</v>
      </c>
      <c r="F14" s="43">
        <v>0.5</v>
      </c>
      <c r="G14" s="48">
        <v>1.7999999999999999E-2</v>
      </c>
      <c r="H14" s="47">
        <f t="shared" si="1"/>
        <v>3.5999999999999997E-2</v>
      </c>
    </row>
    <row r="15" spans="1:8" ht="20.25" x14ac:dyDescent="0.25">
      <c r="A15" s="51"/>
      <c r="B15" s="2" t="s">
        <v>15</v>
      </c>
      <c r="C15" s="6">
        <v>1.3</v>
      </c>
      <c r="D15" s="14"/>
      <c r="E15" s="32">
        <f t="shared" si="0"/>
        <v>0</v>
      </c>
      <c r="F15" s="43">
        <v>1.5</v>
      </c>
      <c r="G15" s="48">
        <v>2E-3</v>
      </c>
      <c r="H15" s="47">
        <f t="shared" si="1"/>
        <v>1.3333333333333333E-3</v>
      </c>
    </row>
    <row r="16" spans="1:8" ht="20.25" x14ac:dyDescent="0.25">
      <c r="A16" s="51"/>
      <c r="B16" s="2" t="s">
        <v>22</v>
      </c>
      <c r="C16" s="6">
        <v>1.75</v>
      </c>
      <c r="D16" s="14"/>
      <c r="E16" s="32">
        <f t="shared" si="0"/>
        <v>0</v>
      </c>
      <c r="F16" s="43">
        <v>1.85</v>
      </c>
      <c r="G16" s="44"/>
      <c r="H16" s="47">
        <f t="shared" si="1"/>
        <v>0</v>
      </c>
    </row>
    <row r="17" spans="1:8" ht="20.25" x14ac:dyDescent="0.25">
      <c r="A17" s="51"/>
      <c r="B17" s="2" t="s">
        <v>20</v>
      </c>
      <c r="C17" s="6">
        <v>5.49</v>
      </c>
      <c r="D17" s="14"/>
      <c r="E17" s="32">
        <f t="shared" si="0"/>
        <v>0</v>
      </c>
      <c r="F17" s="43">
        <v>5.6</v>
      </c>
      <c r="G17" s="48">
        <v>1.7999999999999999E-2</v>
      </c>
      <c r="H17" s="47">
        <f t="shared" si="1"/>
        <v>3.2142857142857142E-3</v>
      </c>
    </row>
    <row r="18" spans="1:8" ht="20.25" x14ac:dyDescent="0.25">
      <c r="A18" s="51"/>
      <c r="B18" s="2" t="s">
        <v>21</v>
      </c>
      <c r="C18" s="6">
        <v>0.53</v>
      </c>
      <c r="D18" s="14"/>
      <c r="E18" s="32">
        <f t="shared" si="0"/>
        <v>0</v>
      </c>
      <c r="F18" s="43">
        <v>0.5</v>
      </c>
      <c r="G18" s="44"/>
      <c r="H18" s="47">
        <f t="shared" si="1"/>
        <v>0</v>
      </c>
    </row>
    <row r="19" spans="1:8" ht="20.25" x14ac:dyDescent="0.25">
      <c r="A19" s="51"/>
      <c r="B19" s="2" t="s">
        <v>18</v>
      </c>
      <c r="C19" s="6">
        <v>5.85</v>
      </c>
      <c r="D19" s="14"/>
      <c r="E19" s="32">
        <f t="shared" si="0"/>
        <v>0</v>
      </c>
      <c r="F19" s="43">
        <v>6.85</v>
      </c>
      <c r="G19" s="44"/>
      <c r="H19" s="47">
        <f t="shared" si="1"/>
        <v>0</v>
      </c>
    </row>
    <row r="20" spans="1:8" ht="20.25" x14ac:dyDescent="0.25">
      <c r="A20" s="4" t="s">
        <v>13</v>
      </c>
      <c r="B20" s="2"/>
      <c r="C20" s="40">
        <f>SUM(C6:C19)</f>
        <v>60.010000000000005</v>
      </c>
      <c r="D20" s="29">
        <f>SUM(D6:D19)</f>
        <v>0</v>
      </c>
      <c r="E20" s="39">
        <f t="shared" si="0"/>
        <v>0</v>
      </c>
      <c r="F20" s="45">
        <f>SUM(F6:F19)</f>
        <v>63.900000000000006</v>
      </c>
      <c r="G20" s="46">
        <f>SUM(G6:G19)</f>
        <v>0.65100000000000002</v>
      </c>
      <c r="H20" s="47">
        <f t="shared" si="1"/>
        <v>1.0187793427230047E-2</v>
      </c>
    </row>
  </sheetData>
  <mergeCells count="7">
    <mergeCell ref="A6:A19"/>
    <mergeCell ref="F4:H4"/>
    <mergeCell ref="A1:E1"/>
    <mergeCell ref="A2:E2"/>
    <mergeCell ref="A4:A5"/>
    <mergeCell ref="B4:B5"/>
    <mergeCell ref="C4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Лист1</vt:lpstr>
      <vt:lpstr>Лист2</vt:lpstr>
      <vt:lpstr>Лист1!Print_Area_0</vt:lpstr>
      <vt:lpstr>Лист1!Область_печати</vt:lpstr>
      <vt:lpstr>Лист2!Область_печати</vt:lpstr>
      <vt:lpstr>Лист1!Сверка_05.06.2017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Специалист 1го разряда</cp:lastModifiedBy>
  <cp:revision>10</cp:revision>
  <cp:lastPrinted>2022-10-04T07:25:42Z</cp:lastPrinted>
  <dcterms:created xsi:type="dcterms:W3CDTF">2014-12-05T10:55:26Z</dcterms:created>
  <dcterms:modified xsi:type="dcterms:W3CDTF">2022-10-04T07:26:21Z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