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80" windowWidth="16380" windowHeight="7410" tabRatio="500"/>
  </bookViews>
  <sheets>
    <sheet name="Лист1" sheetId="1" r:id="rId1"/>
  </sheets>
  <definedNames>
    <definedName name="Print_Area_0" localSheetId="0">Лист1!$A$1:$H$61</definedName>
    <definedName name="_xlnm.Print_Area" localSheetId="0">Лист1!$A$1:$H$62</definedName>
    <definedName name="Сверка_05.06.2017" localSheetId="0">Лист1!$A$1:$H$61</definedName>
  </definedNames>
  <calcPr calcId="145621"/>
</workbook>
</file>

<file path=xl/calcChain.xml><?xml version="1.0" encoding="utf-8"?>
<calcChain xmlns="http://schemas.openxmlformats.org/spreadsheetml/2006/main">
  <c r="G14" i="1" l="1"/>
  <c r="D53" i="1" l="1"/>
  <c r="E53" i="1" s="1"/>
  <c r="C53" i="1"/>
  <c r="E52" i="1"/>
  <c r="E51" i="1"/>
  <c r="E50" i="1"/>
  <c r="E49" i="1"/>
  <c r="E48" i="1"/>
  <c r="E47" i="1"/>
  <c r="E46" i="1"/>
  <c r="E45" i="1"/>
  <c r="E44" i="1"/>
  <c r="D43" i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2" i="1"/>
  <c r="E21" i="1"/>
  <c r="E20" i="1"/>
  <c r="E19" i="1"/>
  <c r="E18" i="1"/>
  <c r="E17" i="1"/>
  <c r="E16" i="1"/>
  <c r="E15" i="1"/>
  <c r="D14" i="1"/>
  <c r="C14" i="1"/>
  <c r="E13" i="1"/>
  <c r="E12" i="1"/>
  <c r="E11" i="1"/>
  <c r="E10" i="1"/>
  <c r="E9" i="1"/>
  <c r="E8" i="1"/>
  <c r="E7" i="1"/>
  <c r="E6" i="1"/>
  <c r="C54" i="1" l="1"/>
  <c r="E43" i="1"/>
  <c r="D54" i="1"/>
  <c r="E26" i="1"/>
  <c r="E14" i="1"/>
  <c r="H50" i="1"/>
  <c r="E54" i="1" l="1"/>
  <c r="G53" i="1"/>
  <c r="G43" i="1" l="1"/>
  <c r="H42" i="1"/>
  <c r="F43" i="1" l="1"/>
  <c r="H6" i="1" l="1"/>
  <c r="H12" i="1" l="1"/>
  <c r="H7" i="1" l="1"/>
  <c r="F53" i="1" l="1"/>
  <c r="H53" i="1" s="1"/>
  <c r="H49" i="1" l="1"/>
  <c r="H48" i="1"/>
  <c r="H52" i="1"/>
  <c r="H51" i="1" l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F14" i="1"/>
  <c r="H13" i="1"/>
  <c r="H11" i="1"/>
  <c r="H10" i="1"/>
  <c r="H9" i="1"/>
  <c r="H8" i="1"/>
  <c r="G54" i="1" l="1"/>
  <c r="F54" i="1"/>
  <c r="H43" i="1"/>
  <c r="H26" i="1"/>
  <c r="H14" i="1"/>
  <c r="H54" i="1" l="1"/>
</calcChain>
</file>

<file path=xl/sharedStrings.xml><?xml version="1.0" encoding="utf-8"?>
<sst xmlns="http://schemas.openxmlformats.org/spreadsheetml/2006/main" count="78" uniqueCount="54">
  <si>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</si>
  <si>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</si>
  <si>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</si>
  <si>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</si>
  <si>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</si>
  <si>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</si>
  <si>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</si>
  <si>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</si>
  <si>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</si>
  <si>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</si>
  <si>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</si>
  <si>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</si>
  <si>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</si>
  <si>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</si>
  <si>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</si>
  <si>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</si>
  <si>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</si>
  <si>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</si>
  <si>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</si>
  <si>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</si>
  <si>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</si>
  <si>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</si>
  <si>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</si>
  <si>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</si>
  <si>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</si>
  <si>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</si>
  <si>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</si>
  <si>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</si>
  <si>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</si>
  <si>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</si>
  <si>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</si>
  <si>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</si>
  <si>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</si>
  <si>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</si>
  <si>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</si>
  <si>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</si>
  <si>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</si>
  <si>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</si>
  <si>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</si>
  <si>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</si>
  <si>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r>
      <rPr>
        <sz val="11"/>
        <rFont val="Times New Roman"/>
        <family val="1"/>
        <charset val="204"/>
      </rPr>
      <t xml:space="preserve">в т.ч. с использованием </t>
    </r>
    <r>
      <rPr>
        <b/>
        <sz val="11"/>
        <rFont val="Times New Roman"/>
        <family val="1"/>
        <charset val="204"/>
      </rPr>
      <t xml:space="preserve">
судна</t>
    </r>
  </si>
  <si>
    <t>Прочие</t>
  </si>
  <si>
    <t>Колюшка трёхиглая</t>
  </si>
  <si>
    <t>Прочие водоемы Калинингрпадской области</t>
  </si>
  <si>
    <t>Виштынецкое озеро 
( 3 пользователя ВБР)</t>
  </si>
  <si>
    <t>Куршский залив 
(50 пользователей ВБР)</t>
  </si>
  <si>
    <t>* Заключено договоров пользования ВБР — 572</t>
  </si>
  <si>
    <t>Калининградский (Вислинский) залив 
(36 пользователя ВБР)</t>
  </si>
  <si>
    <t>Балтийское море 
(36 пользователей ВБР)</t>
  </si>
  <si>
    <t xml:space="preserve">  По состоянию на 31.07.2022 г.</t>
  </si>
  <si>
    <t>по состоянию на 31.07.2021 и 31.07.2022 (в сравнении)</t>
  </si>
  <si>
    <t>*Аннулировано разрешений - 8</t>
  </si>
  <si>
    <t>* Внесено изменений в разрешения - 283</t>
  </si>
  <si>
    <t>Выдано разрешений на добычу ВБР — 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</si>
</sst>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0" fillId="0" borderId="1" applyProtection="0"/>
    <xf numFmtId="0" fontId="1" fillId="0" borderId="0"/>
    <xf numFmtId="0" fontId="16" fillId="0" borderId="1" applyNumberFormat="0" applyFont="0" applyFill="0" applyAlignment="0" applyProtection="0">
      <alignment horizontal="left" vertical="center"/>
    </xf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4"/>
  <sheetViews>
    <sheetView tabSelected="1" view="pageBreakPreview" zoomScale="59" zoomScaleNormal="70" zoomScalePageLayoutView="59" workbookViewId="0">
      <selection activeCell="D61" sqref="D61"/>
    </sheetView>
  </sheetViews>
  <sheetFormatPr defaultColWidth="8.7109375" defaultRowHeight="15" x14ac:dyDescent="0.25"/>
  <cols>
    <col min="1" max="1" width="39.140625" customWidth="1"/>
    <col min="2" max="2" width="34.28515625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18.85546875" customWidth="1"/>
    <col min="8" max="8" width="18" customWidth="1"/>
    <col min="9" max="9" width="14.7109375" customWidth="1"/>
    <col min="10" max="10" width="4.28515625" customWidth="1"/>
    <col min="11" max="11" width="4.42578125" customWidth="1"/>
  </cols>
  <sheetData>
    <row r="1" spans="1:11" ht="25.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2"/>
      <c r="J1" s="42"/>
      <c r="K1" s="42"/>
    </row>
    <row r="2" spans="1:11" ht="25.5" customHeight="1" x14ac:dyDescent="0.25">
      <c r="A2" s="41" t="s">
        <v>50</v>
      </c>
      <c r="B2" s="41"/>
      <c r="C2" s="41"/>
      <c r="D2" s="41"/>
      <c r="E2" s="41"/>
      <c r="F2" s="41"/>
      <c r="G2" s="41"/>
      <c r="H2" s="41"/>
      <c r="I2" s="42"/>
      <c r="J2" s="42"/>
      <c r="K2" s="42"/>
    </row>
    <row r="3" spans="1:11" ht="7.5" customHeight="1" x14ac:dyDescent="0.25">
      <c r="I3" s="42"/>
      <c r="J3" s="42"/>
      <c r="K3" s="42"/>
    </row>
    <row r="4" spans="1:11" ht="20.25" customHeight="1" x14ac:dyDescent="0.25">
      <c r="A4" s="43" t="s">
        <v>1</v>
      </c>
      <c r="B4" s="43" t="s">
        <v>2</v>
      </c>
      <c r="C4" s="43">
        <v>2021</v>
      </c>
      <c r="D4" s="43"/>
      <c r="E4" s="43"/>
      <c r="F4" s="43">
        <v>2022</v>
      </c>
      <c r="G4" s="43"/>
      <c r="H4" s="43"/>
      <c r="I4" s="42"/>
      <c r="J4" s="42"/>
      <c r="K4" s="42"/>
    </row>
    <row r="5" spans="1:11" ht="20.25" x14ac:dyDescent="0.25">
      <c r="A5" s="43"/>
      <c r="B5" s="43"/>
      <c r="C5" s="38" t="s">
        <v>3</v>
      </c>
      <c r="D5" s="40" t="s">
        <v>4</v>
      </c>
      <c r="E5" s="38" t="s">
        <v>5</v>
      </c>
      <c r="F5" s="1" t="s">
        <v>3</v>
      </c>
      <c r="G5" s="40" t="s">
        <v>4</v>
      </c>
      <c r="H5" s="1" t="s">
        <v>5</v>
      </c>
    </row>
    <row r="6" spans="1:11" ht="20.25" customHeight="1" x14ac:dyDescent="0.25">
      <c r="A6" s="43" t="s">
        <v>48</v>
      </c>
      <c r="B6" s="2" t="s">
        <v>6</v>
      </c>
      <c r="C6" s="14">
        <v>45474.898999999998</v>
      </c>
      <c r="D6" s="14">
        <v>34991.445</v>
      </c>
      <c r="E6" s="32">
        <f t="shared" ref="E6:E52" si="0">D6/C6</f>
        <v>0.76946723949843188</v>
      </c>
      <c r="F6" s="14">
        <v>43374.9</v>
      </c>
      <c r="G6" s="14">
        <v>29475.508000000002</v>
      </c>
      <c r="H6" s="3">
        <f t="shared" ref="H6:H51" si="1">G6/F6</f>
        <v>0.67955218340561019</v>
      </c>
    </row>
    <row r="7" spans="1:11" ht="40.5" x14ac:dyDescent="0.25">
      <c r="A7" s="43"/>
      <c r="B7" s="2" t="s">
        <v>7</v>
      </c>
      <c r="C7" s="14">
        <v>23981.277999999998</v>
      </c>
      <c r="D7" s="14">
        <v>8411.848</v>
      </c>
      <c r="E7" s="32">
        <f>D7/C7</f>
        <v>0.35076729438689636</v>
      </c>
      <c r="F7" s="14">
        <v>23402.967999999993</v>
      </c>
      <c r="G7" s="14">
        <v>9426.3700000000026</v>
      </c>
      <c r="H7" s="3">
        <f>G7/F7</f>
        <v>0.40278523647086151</v>
      </c>
    </row>
    <row r="8" spans="1:11" ht="20.25" x14ac:dyDescent="0.25">
      <c r="A8" s="43"/>
      <c r="B8" s="2" t="s">
        <v>8</v>
      </c>
      <c r="C8" s="14">
        <v>2875.1750000000002</v>
      </c>
      <c r="D8" s="14">
        <v>512.11800000000005</v>
      </c>
      <c r="E8" s="32">
        <f t="shared" si="0"/>
        <v>0.17811715808602954</v>
      </c>
      <c r="F8" s="14">
        <v>1837.683</v>
      </c>
      <c r="G8" s="14">
        <v>412.11500000000007</v>
      </c>
      <c r="H8" s="3">
        <f t="shared" si="1"/>
        <v>0.22425793784891088</v>
      </c>
    </row>
    <row r="9" spans="1:11" ht="20.25" x14ac:dyDescent="0.25">
      <c r="A9" s="43"/>
      <c r="B9" s="2" t="s">
        <v>9</v>
      </c>
      <c r="C9" s="14">
        <v>1511.126</v>
      </c>
      <c r="D9" s="14">
        <v>175.06299999999996</v>
      </c>
      <c r="E9" s="32">
        <f t="shared" si="0"/>
        <v>0.11584937324882237</v>
      </c>
      <c r="F9" s="14">
        <v>1196.3709999999999</v>
      </c>
      <c r="G9" s="14">
        <v>262.31399999999996</v>
      </c>
      <c r="H9" s="3">
        <f t="shared" si="1"/>
        <v>0.21925807295562999</v>
      </c>
    </row>
    <row r="10" spans="1:11" ht="20.25" x14ac:dyDescent="0.25">
      <c r="A10" s="43"/>
      <c r="B10" s="2" t="s">
        <v>10</v>
      </c>
      <c r="C10" s="14">
        <v>41.7</v>
      </c>
      <c r="D10" s="14">
        <v>3.5999999999999997E-2</v>
      </c>
      <c r="E10" s="32">
        <f t="shared" si="0"/>
        <v>8.6330935251798544E-4</v>
      </c>
      <c r="F10" s="14">
        <v>41.8</v>
      </c>
      <c r="G10" s="14">
        <v>4.0000000000000001E-3</v>
      </c>
      <c r="H10" s="3">
        <f t="shared" si="1"/>
        <v>9.5693779904306223E-5</v>
      </c>
    </row>
    <row r="11" spans="1:11" ht="20.25" x14ac:dyDescent="0.25">
      <c r="A11" s="43"/>
      <c r="B11" s="36" t="s">
        <v>11</v>
      </c>
      <c r="C11" s="14">
        <v>24.48</v>
      </c>
      <c r="D11" s="14">
        <v>9.9000000000000005E-2</v>
      </c>
      <c r="E11" s="32">
        <f t="shared" si="0"/>
        <v>4.0441176470588239E-3</v>
      </c>
      <c r="F11" s="14">
        <v>19.3</v>
      </c>
      <c r="G11" s="14">
        <v>0.39400000000000002</v>
      </c>
      <c r="H11" s="32">
        <f t="shared" si="1"/>
        <v>2.0414507772020727E-2</v>
      </c>
    </row>
    <row r="12" spans="1:11" ht="20.25" x14ac:dyDescent="0.25">
      <c r="A12" s="43"/>
      <c r="B12" s="36" t="s">
        <v>12</v>
      </c>
      <c r="C12" s="14">
        <v>15</v>
      </c>
      <c r="D12" s="14"/>
      <c r="E12" s="32">
        <f t="shared" si="0"/>
        <v>0</v>
      </c>
      <c r="F12" s="14">
        <v>15</v>
      </c>
      <c r="G12" s="14"/>
      <c r="H12" s="32">
        <f t="shared" si="1"/>
        <v>0</v>
      </c>
    </row>
    <row r="13" spans="1:11" ht="20.25" x14ac:dyDescent="0.25">
      <c r="A13" s="43"/>
      <c r="B13" s="2" t="s">
        <v>41</v>
      </c>
      <c r="C13" s="14">
        <v>88.8</v>
      </c>
      <c r="D13" s="14">
        <v>5.0140000000000002</v>
      </c>
      <c r="E13" s="32">
        <f t="shared" si="0"/>
        <v>5.646396396396397E-2</v>
      </c>
      <c r="F13" s="14">
        <v>89.85</v>
      </c>
      <c r="G13" s="14">
        <v>8.0559999999999992</v>
      </c>
      <c r="H13" s="3">
        <f t="shared" si="1"/>
        <v>8.9660545353366719E-2</v>
      </c>
    </row>
    <row r="14" spans="1:11" ht="20.25" x14ac:dyDescent="0.25">
      <c r="A14" s="4" t="s">
        <v>13</v>
      </c>
      <c r="B14" s="2"/>
      <c r="C14" s="29">
        <f>SUM(C6:C13)</f>
        <v>74012.457999999999</v>
      </c>
      <c r="D14" s="29">
        <f>SUM(D6:D13)</f>
        <v>44095.623000000007</v>
      </c>
      <c r="E14" s="39">
        <f t="shared" si="0"/>
        <v>0.59578649583560661</v>
      </c>
      <c r="F14" s="29">
        <f>SUM(F6:F13)</f>
        <v>69977.872000000003</v>
      </c>
      <c r="G14" s="29">
        <f>SUM(G6:G13)</f>
        <v>39584.760999999999</v>
      </c>
      <c r="H14" s="5">
        <f t="shared" si="1"/>
        <v>0.56567540379050107</v>
      </c>
    </row>
    <row r="15" spans="1:11" ht="40.5" customHeight="1" x14ac:dyDescent="0.25">
      <c r="A15" s="43" t="s">
        <v>47</v>
      </c>
      <c r="B15" s="2" t="s">
        <v>7</v>
      </c>
      <c r="C15" s="14">
        <v>3468.605</v>
      </c>
      <c r="D15" s="14">
        <v>3207.3769999999995</v>
      </c>
      <c r="E15" s="32">
        <f t="shared" si="0"/>
        <v>0.92468787884466508</v>
      </c>
      <c r="F15" s="14">
        <v>2774.8559999999998</v>
      </c>
      <c r="G15" s="14">
        <v>2585.3359999999998</v>
      </c>
      <c r="H15" s="3">
        <f t="shared" si="1"/>
        <v>0.931700960338122</v>
      </c>
    </row>
    <row r="16" spans="1:11" ht="20.25" x14ac:dyDescent="0.25">
      <c r="A16" s="43"/>
      <c r="B16" s="2" t="s">
        <v>14</v>
      </c>
      <c r="C16" s="14">
        <v>278.58</v>
      </c>
      <c r="D16" s="14">
        <v>53.758000000000003</v>
      </c>
      <c r="E16" s="32">
        <f t="shared" si="0"/>
        <v>0.19297149831287244</v>
      </c>
      <c r="F16" s="14">
        <v>288.60000000000002</v>
      </c>
      <c r="G16" s="14">
        <v>98.960999999999984</v>
      </c>
      <c r="H16" s="3">
        <f t="shared" si="1"/>
        <v>0.34290020790020781</v>
      </c>
    </row>
    <row r="17" spans="1:8" ht="20.25" x14ac:dyDescent="0.25">
      <c r="A17" s="43"/>
      <c r="B17" s="2" t="s">
        <v>15</v>
      </c>
      <c r="C17" s="14">
        <v>149.55000000000001</v>
      </c>
      <c r="D17" s="14">
        <v>28.761999999999997</v>
      </c>
      <c r="E17" s="32">
        <f t="shared" si="0"/>
        <v>0.19232363757940485</v>
      </c>
      <c r="F17" s="14">
        <v>139.6</v>
      </c>
      <c r="G17" s="14">
        <v>55.073999999999998</v>
      </c>
      <c r="H17" s="3">
        <f t="shared" si="1"/>
        <v>0.39451289398280803</v>
      </c>
    </row>
    <row r="18" spans="1:8" ht="43.5" customHeight="1" x14ac:dyDescent="0.25">
      <c r="A18" s="43"/>
      <c r="B18" s="2" t="s">
        <v>16</v>
      </c>
      <c r="C18" s="14">
        <v>54.707000000000001</v>
      </c>
      <c r="D18" s="14">
        <v>7.22</v>
      </c>
      <c r="E18" s="32">
        <f t="shared" si="0"/>
        <v>0.1319757983439048</v>
      </c>
      <c r="F18" s="14">
        <v>56.144999999999996</v>
      </c>
      <c r="G18" s="14">
        <v>9.8490000000000002</v>
      </c>
      <c r="H18" s="3">
        <f t="shared" si="1"/>
        <v>0.1754207854662036</v>
      </c>
    </row>
    <row r="19" spans="1:8" ht="20.25" x14ac:dyDescent="0.25">
      <c r="A19" s="43"/>
      <c r="B19" s="2" t="s">
        <v>17</v>
      </c>
      <c r="C19" s="14">
        <v>94.77600000000001</v>
      </c>
      <c r="D19" s="14">
        <v>39.580999999999996</v>
      </c>
      <c r="E19" s="32">
        <f t="shared" si="0"/>
        <v>0.41762682535663026</v>
      </c>
      <c r="F19" s="14">
        <v>98.870999999999981</v>
      </c>
      <c r="G19" s="14">
        <v>37.768000000000008</v>
      </c>
      <c r="H19" s="3">
        <f t="shared" si="1"/>
        <v>0.38199269755540061</v>
      </c>
    </row>
    <row r="20" spans="1:8" ht="20.25" x14ac:dyDescent="0.25">
      <c r="A20" s="43"/>
      <c r="B20" s="2" t="s">
        <v>18</v>
      </c>
      <c r="C20" s="15">
        <v>69.8</v>
      </c>
      <c r="D20" s="14">
        <v>70.125</v>
      </c>
      <c r="E20" s="32">
        <f t="shared" si="0"/>
        <v>1.0046561604584527</v>
      </c>
      <c r="F20" s="15">
        <v>99.85</v>
      </c>
      <c r="G20" s="14">
        <v>43.480999999999995</v>
      </c>
      <c r="H20" s="3">
        <f t="shared" si="1"/>
        <v>0.43546319479218826</v>
      </c>
    </row>
    <row r="21" spans="1:8" ht="31.5" customHeight="1" x14ac:dyDescent="0.25">
      <c r="A21" s="43"/>
      <c r="B21" s="2" t="s">
        <v>19</v>
      </c>
      <c r="C21" s="15">
        <v>19.88</v>
      </c>
      <c r="D21" s="14">
        <v>7.2010000000000005</v>
      </c>
      <c r="E21" s="32">
        <f t="shared" si="0"/>
        <v>0.36222334004024148</v>
      </c>
      <c r="F21" s="15">
        <v>19.88</v>
      </c>
      <c r="G21" s="14">
        <v>3.7930000000000001</v>
      </c>
      <c r="H21" s="3">
        <f t="shared" si="1"/>
        <v>0.19079476861167002</v>
      </c>
    </row>
    <row r="22" spans="1:8" ht="20.25" x14ac:dyDescent="0.25">
      <c r="A22" s="43"/>
      <c r="B22" s="2" t="s">
        <v>20</v>
      </c>
      <c r="C22" s="15">
        <v>4.95</v>
      </c>
      <c r="D22" s="14">
        <v>7.9999999999999988E-2</v>
      </c>
      <c r="E22" s="32">
        <f t="shared" si="0"/>
        <v>1.6161616161616158E-2</v>
      </c>
      <c r="F22" s="15">
        <v>5</v>
      </c>
      <c r="G22" s="14">
        <v>1.4E-2</v>
      </c>
      <c r="H22" s="3">
        <f t="shared" si="1"/>
        <v>2.8E-3</v>
      </c>
    </row>
    <row r="23" spans="1:8" ht="20.25" x14ac:dyDescent="0.25">
      <c r="A23" s="43"/>
      <c r="B23" s="2" t="s">
        <v>21</v>
      </c>
      <c r="C23" s="15">
        <v>4.99</v>
      </c>
      <c r="D23" s="14">
        <v>0.04</v>
      </c>
      <c r="E23" s="32">
        <f t="shared" si="0"/>
        <v>8.0160320641282558E-3</v>
      </c>
      <c r="F23" s="15">
        <v>5</v>
      </c>
      <c r="G23" s="14"/>
      <c r="H23" s="3">
        <f t="shared" si="1"/>
        <v>0</v>
      </c>
    </row>
    <row r="24" spans="1:8" ht="20.25" x14ac:dyDescent="0.25">
      <c r="A24" s="43"/>
      <c r="B24" s="2" t="s">
        <v>22</v>
      </c>
      <c r="C24" s="15">
        <v>0.95</v>
      </c>
      <c r="D24" s="14"/>
      <c r="E24" s="32">
        <f t="shared" si="0"/>
        <v>0</v>
      </c>
      <c r="F24" s="15">
        <v>1</v>
      </c>
      <c r="G24" s="14"/>
      <c r="H24" s="3">
        <f t="shared" si="1"/>
        <v>0</v>
      </c>
    </row>
    <row r="25" spans="1:8" ht="45" customHeight="1" x14ac:dyDescent="0.25">
      <c r="A25" s="43"/>
      <c r="B25" s="2" t="s">
        <v>23</v>
      </c>
      <c r="C25" s="15">
        <v>99.9</v>
      </c>
      <c r="D25" s="14">
        <v>15.402000000000001</v>
      </c>
      <c r="E25" s="32">
        <f t="shared" si="0"/>
        <v>0.15417417417417417</v>
      </c>
      <c r="F25" s="15">
        <v>99.59</v>
      </c>
      <c r="G25" s="14">
        <v>20.448999999999998</v>
      </c>
      <c r="H25" s="3">
        <f t="shared" si="1"/>
        <v>0.20533186062857714</v>
      </c>
    </row>
    <row r="26" spans="1:8" ht="25.5" customHeight="1" x14ac:dyDescent="0.25">
      <c r="A26" s="4" t="s">
        <v>13</v>
      </c>
      <c r="B26" s="2"/>
      <c r="C26" s="29">
        <f>SUM(C15:C25)</f>
        <v>4246.6879999999992</v>
      </c>
      <c r="D26" s="29">
        <f>SUM(D15:D25)</f>
        <v>3429.5459999999994</v>
      </c>
      <c r="E26" s="39">
        <f t="shared" si="0"/>
        <v>0.80758134339042564</v>
      </c>
      <c r="F26" s="29">
        <f>SUM(F15:F25)</f>
        <v>3588.3919999999998</v>
      </c>
      <c r="G26" s="29">
        <f>SUM(G15:G25)</f>
        <v>2854.7250000000004</v>
      </c>
      <c r="H26" s="5">
        <f t="shared" si="1"/>
        <v>0.79554435524323996</v>
      </c>
    </row>
    <row r="27" spans="1:8" ht="20.25" customHeight="1" x14ac:dyDescent="0.25">
      <c r="A27" s="48" t="s">
        <v>45</v>
      </c>
      <c r="B27" s="2" t="s">
        <v>14</v>
      </c>
      <c r="C27" s="14">
        <v>1145.6800000000003</v>
      </c>
      <c r="D27" s="14">
        <v>133.108</v>
      </c>
      <c r="E27" s="32">
        <f t="shared" si="0"/>
        <v>0.11618252915299208</v>
      </c>
      <c r="F27" s="14">
        <v>1145.5</v>
      </c>
      <c r="G27" s="14">
        <v>299.33999999999997</v>
      </c>
      <c r="H27" s="3">
        <f t="shared" si="1"/>
        <v>0.26131820165866432</v>
      </c>
    </row>
    <row r="28" spans="1:8" ht="20.25" x14ac:dyDescent="0.25">
      <c r="A28" s="49"/>
      <c r="B28" s="2" t="s">
        <v>15</v>
      </c>
      <c r="C28" s="14">
        <v>259.77</v>
      </c>
      <c r="D28" s="14">
        <v>48.863999999999997</v>
      </c>
      <c r="E28" s="32">
        <f t="shared" si="0"/>
        <v>0.18810486199330176</v>
      </c>
      <c r="F28" s="14">
        <v>259.82000000000005</v>
      </c>
      <c r="G28" s="14">
        <v>62.172000000000004</v>
      </c>
      <c r="H28" s="3">
        <f t="shared" si="1"/>
        <v>0.23928873835732428</v>
      </c>
    </row>
    <row r="29" spans="1:8" ht="47.25" customHeight="1" x14ac:dyDescent="0.25">
      <c r="A29" s="49"/>
      <c r="B29" s="2" t="s">
        <v>16</v>
      </c>
      <c r="C29" s="14">
        <v>229.26499999999999</v>
      </c>
      <c r="D29" s="14">
        <v>46.375</v>
      </c>
      <c r="E29" s="32">
        <f t="shared" si="0"/>
        <v>0.20227684120995357</v>
      </c>
      <c r="F29" s="14">
        <v>229.71999999999997</v>
      </c>
      <c r="G29" s="14">
        <v>68.356999999999999</v>
      </c>
      <c r="H29" s="3">
        <f t="shared" si="1"/>
        <v>0.29756660282082537</v>
      </c>
    </row>
    <row r="30" spans="1:8" ht="20.25" x14ac:dyDescent="0.25">
      <c r="A30" s="49"/>
      <c r="B30" s="2" t="s">
        <v>17</v>
      </c>
      <c r="C30" s="14">
        <v>568.4910000000001</v>
      </c>
      <c r="D30" s="14">
        <v>167.39499999999998</v>
      </c>
      <c r="E30" s="32">
        <f t="shared" si="0"/>
        <v>0.29445496938386001</v>
      </c>
      <c r="F30" s="14">
        <v>498.45099999999996</v>
      </c>
      <c r="G30" s="14">
        <v>231.61999999999998</v>
      </c>
      <c r="H30" s="3">
        <f t="shared" si="1"/>
        <v>0.46467957733057008</v>
      </c>
    </row>
    <row r="31" spans="1:8" ht="20.25" x14ac:dyDescent="0.25">
      <c r="A31" s="49"/>
      <c r="B31" s="2" t="s">
        <v>18</v>
      </c>
      <c r="C31" s="15">
        <v>199.77</v>
      </c>
      <c r="D31" s="14">
        <v>219.09900000000002</v>
      </c>
      <c r="E31" s="32">
        <f t="shared" si="0"/>
        <v>1.0967562697101667</v>
      </c>
      <c r="F31" s="15">
        <v>269.77</v>
      </c>
      <c r="G31" s="14">
        <v>172.48500000000001</v>
      </c>
      <c r="H31" s="3">
        <f t="shared" si="1"/>
        <v>0.63937798865700424</v>
      </c>
    </row>
    <row r="32" spans="1:8" ht="48.75" customHeight="1" x14ac:dyDescent="0.25">
      <c r="A32" s="49"/>
      <c r="B32" s="2" t="s">
        <v>24</v>
      </c>
      <c r="C32" s="15">
        <v>399.69</v>
      </c>
      <c r="D32" s="14">
        <v>56.722999999999999</v>
      </c>
      <c r="E32" s="32">
        <f t="shared" si="0"/>
        <v>0.14191748605169005</v>
      </c>
      <c r="F32" s="15">
        <v>349.9</v>
      </c>
      <c r="G32" s="14">
        <v>193.20299999999997</v>
      </c>
      <c r="H32" s="3">
        <f t="shared" si="1"/>
        <v>0.55216633323806796</v>
      </c>
    </row>
    <row r="33" spans="1:8" ht="20.25" x14ac:dyDescent="0.25">
      <c r="A33" s="49"/>
      <c r="B33" s="2" t="s">
        <v>25</v>
      </c>
      <c r="C33" s="15">
        <v>99.9</v>
      </c>
      <c r="D33" s="14">
        <v>0.48499999999999999</v>
      </c>
      <c r="E33" s="32">
        <f t="shared" si="0"/>
        <v>4.854854854854854E-3</v>
      </c>
      <c r="F33" s="15">
        <v>49.69</v>
      </c>
      <c r="G33" s="14">
        <v>8.6999999999999994E-2</v>
      </c>
      <c r="H33" s="3">
        <f t="shared" si="1"/>
        <v>1.7508553028778425E-3</v>
      </c>
    </row>
    <row r="34" spans="1:8" ht="20.25" x14ac:dyDescent="0.25">
      <c r="A34" s="49"/>
      <c r="B34" s="2" t="s">
        <v>19</v>
      </c>
      <c r="C34" s="15">
        <v>1.88</v>
      </c>
      <c r="D34" s="14">
        <v>0.27999999999999997</v>
      </c>
      <c r="E34" s="32">
        <f>D34/C34</f>
        <v>0.14893617021276595</v>
      </c>
      <c r="F34" s="15">
        <v>1.88</v>
      </c>
      <c r="G34" s="14">
        <v>0.43099999999999994</v>
      </c>
      <c r="H34" s="3">
        <f>G34/F34</f>
        <v>0.22925531914893615</v>
      </c>
    </row>
    <row r="35" spans="1:8" ht="20.25" x14ac:dyDescent="0.25">
      <c r="A35" s="49"/>
      <c r="B35" s="2" t="s">
        <v>20</v>
      </c>
      <c r="C35" s="15">
        <v>49.84</v>
      </c>
      <c r="D35" s="14">
        <v>0.64200000000000013</v>
      </c>
      <c r="E35" s="32">
        <f>D35/C35</f>
        <v>1.2881219903691815E-2</v>
      </c>
      <c r="F35" s="15">
        <v>49.88</v>
      </c>
      <c r="G35" s="14">
        <v>1.258</v>
      </c>
      <c r="H35" s="3">
        <f>G35/F35</f>
        <v>2.5220529270248596E-2</v>
      </c>
    </row>
    <row r="36" spans="1:8" ht="20.25" x14ac:dyDescent="0.25">
      <c r="A36" s="49"/>
      <c r="B36" s="2" t="s">
        <v>21</v>
      </c>
      <c r="C36" s="15">
        <v>29.88</v>
      </c>
      <c r="D36" s="14">
        <v>3.3140000000000001</v>
      </c>
      <c r="E36" s="32">
        <f t="shared" si="0"/>
        <v>0.11091030789825972</v>
      </c>
      <c r="F36" s="15">
        <v>29.88</v>
      </c>
      <c r="G36" s="14">
        <v>3.2889999999999997</v>
      </c>
      <c r="H36" s="3">
        <f t="shared" si="1"/>
        <v>0.11007362784471218</v>
      </c>
    </row>
    <row r="37" spans="1:8" ht="20.25" x14ac:dyDescent="0.25">
      <c r="A37" s="49"/>
      <c r="B37" s="2" t="s">
        <v>22</v>
      </c>
      <c r="C37" s="15">
        <v>99.8</v>
      </c>
      <c r="D37" s="14">
        <v>3.9410000000000003</v>
      </c>
      <c r="E37" s="32">
        <f t="shared" si="0"/>
        <v>3.948897795591183E-2</v>
      </c>
      <c r="F37" s="15">
        <v>79.849999999999994</v>
      </c>
      <c r="G37" s="14">
        <v>9.0389999999999997</v>
      </c>
      <c r="H37" s="3">
        <f t="shared" si="1"/>
        <v>0.11319974953036945</v>
      </c>
    </row>
    <row r="38" spans="1:8" ht="37.5" customHeight="1" x14ac:dyDescent="0.25">
      <c r="A38" s="49"/>
      <c r="B38" s="2" t="s">
        <v>23</v>
      </c>
      <c r="C38" s="15">
        <v>300</v>
      </c>
      <c r="D38" s="14">
        <v>60.829999999999984</v>
      </c>
      <c r="E38" s="32">
        <f t="shared" si="0"/>
        <v>0.20276666666666662</v>
      </c>
      <c r="F38" s="15">
        <v>296.39999999999998</v>
      </c>
      <c r="G38" s="14">
        <v>172.48500000000001</v>
      </c>
      <c r="H38" s="3">
        <f t="shared" si="1"/>
        <v>0.5819331983805669</v>
      </c>
    </row>
    <row r="39" spans="1:8" s="17" customFormat="1" ht="35.25" customHeight="1" x14ac:dyDescent="0.25">
      <c r="A39" s="49"/>
      <c r="B39" s="2" t="s">
        <v>38</v>
      </c>
      <c r="C39" s="15">
        <v>2.87</v>
      </c>
      <c r="D39" s="14">
        <v>8.4000000000000019E-2</v>
      </c>
      <c r="E39" s="32">
        <f t="shared" si="0"/>
        <v>2.9268292682926834E-2</v>
      </c>
      <c r="F39" s="15">
        <v>2.86</v>
      </c>
      <c r="G39" s="14">
        <v>6.4000000000000001E-2</v>
      </c>
      <c r="H39" s="3">
        <f t="shared" si="1"/>
        <v>2.2377622377622378E-2</v>
      </c>
    </row>
    <row r="40" spans="1:8" ht="33" customHeight="1" x14ac:dyDescent="0.25">
      <c r="A40" s="49"/>
      <c r="B40" s="2" t="s">
        <v>27</v>
      </c>
      <c r="C40" s="15">
        <v>60</v>
      </c>
      <c r="D40" s="14">
        <v>19.146999999999998</v>
      </c>
      <c r="E40" s="32">
        <f t="shared" si="0"/>
        <v>0.31911666666666666</v>
      </c>
      <c r="F40" s="15">
        <v>60</v>
      </c>
      <c r="G40" s="14">
        <v>34.448999999999998</v>
      </c>
      <c r="H40" s="3">
        <f t="shared" si="1"/>
        <v>0.57414999999999994</v>
      </c>
    </row>
    <row r="41" spans="1:8" s="16" customFormat="1" ht="24" customHeight="1" x14ac:dyDescent="0.25">
      <c r="A41" s="49"/>
      <c r="B41" s="2" t="s">
        <v>28</v>
      </c>
      <c r="C41" s="15">
        <v>70</v>
      </c>
      <c r="D41" s="14">
        <v>14.997</v>
      </c>
      <c r="E41" s="32">
        <f t="shared" si="0"/>
        <v>0.21424285714285715</v>
      </c>
      <c r="F41" s="15">
        <v>70</v>
      </c>
      <c r="G41" s="14">
        <v>50.731000000000002</v>
      </c>
      <c r="H41" s="3">
        <f t="shared" si="1"/>
        <v>0.7247285714285715</v>
      </c>
    </row>
    <row r="42" spans="1:8" ht="20.25" x14ac:dyDescent="0.25">
      <c r="A42" s="55"/>
      <c r="B42" s="2" t="s">
        <v>42</v>
      </c>
      <c r="C42" s="15">
        <v>9.8800000000000008</v>
      </c>
      <c r="D42" s="14">
        <v>0.33899999999999997</v>
      </c>
      <c r="E42" s="32">
        <f>D42/C42</f>
        <v>3.4311740890688253E-2</v>
      </c>
      <c r="F42" s="15">
        <v>9.8800000000000008</v>
      </c>
      <c r="G42" s="14">
        <v>9.0999999999999998E-2</v>
      </c>
      <c r="H42" s="3">
        <f>G42/F42</f>
        <v>9.2105263157894728E-3</v>
      </c>
    </row>
    <row r="43" spans="1:8" ht="27" customHeight="1" x14ac:dyDescent="0.25">
      <c r="A43" s="4" t="s">
        <v>13</v>
      </c>
      <c r="B43" s="2"/>
      <c r="C43" s="29">
        <f>SUM(C27:C42)</f>
        <v>3526.7160000000008</v>
      </c>
      <c r="D43" s="29">
        <f>SUM(D27:D42)</f>
        <v>775.62300000000005</v>
      </c>
      <c r="E43" s="39">
        <f t="shared" si="0"/>
        <v>0.21992783087722398</v>
      </c>
      <c r="F43" s="29">
        <f>SUM(F27:F42)</f>
        <v>3403.4810000000007</v>
      </c>
      <c r="G43" s="29">
        <f>SUM(G27:G42)</f>
        <v>1299.1010000000001</v>
      </c>
      <c r="H43" s="5">
        <f t="shared" si="1"/>
        <v>0.38169773828618403</v>
      </c>
    </row>
    <row r="44" spans="1:8" ht="60.75" customHeight="1" x14ac:dyDescent="0.25">
      <c r="A44" s="48" t="s">
        <v>44</v>
      </c>
      <c r="B44" s="7" t="s">
        <v>26</v>
      </c>
      <c r="C44" s="15">
        <v>1.2</v>
      </c>
      <c r="D44" s="14">
        <v>0.503</v>
      </c>
      <c r="E44" s="32">
        <f t="shared" si="0"/>
        <v>0.41916666666666669</v>
      </c>
      <c r="F44" s="15">
        <v>1.35</v>
      </c>
      <c r="G44" s="14">
        <v>0.189</v>
      </c>
      <c r="H44" s="3">
        <f t="shared" si="1"/>
        <v>0.13999999999999999</v>
      </c>
    </row>
    <row r="45" spans="1:8" ht="20.25" x14ac:dyDescent="0.25">
      <c r="A45" s="49"/>
      <c r="B45" s="7" t="s">
        <v>29</v>
      </c>
      <c r="C45" s="15">
        <v>11.4</v>
      </c>
      <c r="D45" s="14">
        <v>0.30499999999999999</v>
      </c>
      <c r="E45" s="32">
        <f t="shared" si="0"/>
        <v>2.6754385964912281E-2</v>
      </c>
      <c r="F45" s="15">
        <v>11.7</v>
      </c>
      <c r="G45" s="14">
        <v>0.26600000000000001</v>
      </c>
      <c r="H45" s="3">
        <f t="shared" si="1"/>
        <v>2.2735042735042739E-2</v>
      </c>
    </row>
    <row r="46" spans="1:8" ht="20.25" x14ac:dyDescent="0.25">
      <c r="A46" s="49"/>
      <c r="B46" s="7" t="s">
        <v>17</v>
      </c>
      <c r="C46" s="15">
        <v>3.6</v>
      </c>
      <c r="D46" s="14">
        <v>0.34200000000000003</v>
      </c>
      <c r="E46" s="32">
        <f t="shared" si="0"/>
        <v>9.5000000000000001E-2</v>
      </c>
      <c r="F46" s="15">
        <v>4.3</v>
      </c>
      <c r="G46" s="14">
        <v>0.29399999999999998</v>
      </c>
      <c r="H46" s="3">
        <f t="shared" si="1"/>
        <v>6.8372093023255809E-2</v>
      </c>
    </row>
    <row r="47" spans="1:8" ht="20.25" x14ac:dyDescent="0.25">
      <c r="A47" s="49"/>
      <c r="B47" s="7" t="s">
        <v>30</v>
      </c>
      <c r="C47" s="15">
        <v>0.5</v>
      </c>
      <c r="D47" s="14">
        <v>0.10199999999999999</v>
      </c>
      <c r="E47" s="32">
        <f t="shared" si="0"/>
        <v>0.20399999999999999</v>
      </c>
      <c r="F47" s="15">
        <v>0.5</v>
      </c>
      <c r="G47" s="14">
        <v>4.3999999999999997E-2</v>
      </c>
      <c r="H47" s="3">
        <f t="shared" si="1"/>
        <v>8.7999999999999995E-2</v>
      </c>
    </row>
    <row r="48" spans="1:8" ht="20.25" x14ac:dyDescent="0.25">
      <c r="A48" s="49"/>
      <c r="B48" s="7" t="s">
        <v>20</v>
      </c>
      <c r="C48" s="15">
        <v>0.5</v>
      </c>
      <c r="D48" s="14">
        <v>0.123</v>
      </c>
      <c r="E48" s="32">
        <f t="shared" si="0"/>
        <v>0.246</v>
      </c>
      <c r="F48" s="15">
        <v>0.5</v>
      </c>
      <c r="G48" s="14">
        <v>6.2E-2</v>
      </c>
      <c r="H48" s="3">
        <f t="shared" ref="H48:H49" si="2">G48/F48</f>
        <v>0.124</v>
      </c>
    </row>
    <row r="49" spans="1:23" ht="20.25" x14ac:dyDescent="0.25">
      <c r="A49" s="49"/>
      <c r="B49" s="7" t="s">
        <v>14</v>
      </c>
      <c r="C49" s="15">
        <v>0.5</v>
      </c>
      <c r="D49" s="14">
        <v>6.6000000000000003E-2</v>
      </c>
      <c r="E49" s="32">
        <f t="shared" si="0"/>
        <v>0.13200000000000001</v>
      </c>
      <c r="F49" s="15">
        <v>0.5</v>
      </c>
      <c r="G49" s="14">
        <v>3.2000000000000001E-2</v>
      </c>
      <c r="H49" s="3">
        <f t="shared" si="2"/>
        <v>6.4000000000000001E-2</v>
      </c>
    </row>
    <row r="50" spans="1:23" ht="20.25" x14ac:dyDescent="0.25">
      <c r="A50" s="49"/>
      <c r="B50" s="7" t="s">
        <v>21</v>
      </c>
      <c r="C50" s="15">
        <v>0.5</v>
      </c>
      <c r="D50" s="14">
        <v>0.19400000000000001</v>
      </c>
      <c r="E50" s="32">
        <f t="shared" si="0"/>
        <v>0.38800000000000001</v>
      </c>
      <c r="F50" s="15">
        <v>0.5</v>
      </c>
      <c r="G50" s="14">
        <v>9.1999999999999998E-2</v>
      </c>
      <c r="H50" s="3">
        <f t="shared" si="1"/>
        <v>0.184</v>
      </c>
      <c r="N50" s="8"/>
      <c r="O50" s="47"/>
      <c r="P50" s="47"/>
      <c r="Q50" s="44"/>
      <c r="R50" s="44"/>
      <c r="S50" s="8"/>
    </row>
    <row r="51" spans="1:23" ht="20.25" x14ac:dyDescent="0.25">
      <c r="A51" s="49"/>
      <c r="B51" s="7" t="s">
        <v>19</v>
      </c>
      <c r="C51" s="15">
        <v>0.9</v>
      </c>
      <c r="D51" s="14">
        <v>0.16300000000000001</v>
      </c>
      <c r="E51" s="32">
        <f t="shared" si="0"/>
        <v>0.18111111111111111</v>
      </c>
      <c r="F51" s="15">
        <v>0.95</v>
      </c>
      <c r="G51" s="14">
        <v>0.108</v>
      </c>
      <c r="H51" s="3">
        <f t="shared" si="1"/>
        <v>0.11368421052631579</v>
      </c>
      <c r="N51" s="8"/>
      <c r="O51" s="9"/>
      <c r="P51" s="9"/>
      <c r="Q51" s="10"/>
      <c r="R51" s="10"/>
      <c r="S51" s="8"/>
    </row>
    <row r="52" spans="1:23" ht="25.5" customHeight="1" x14ac:dyDescent="0.25">
      <c r="A52" s="49"/>
      <c r="B52" s="7" t="s">
        <v>18</v>
      </c>
      <c r="C52" s="15">
        <v>4.2</v>
      </c>
      <c r="D52" s="14">
        <v>0.16200000000000001</v>
      </c>
      <c r="E52" s="32">
        <f t="shared" si="0"/>
        <v>3.8571428571428569E-2</v>
      </c>
      <c r="F52" s="15">
        <v>5.0999999999999996</v>
      </c>
      <c r="G52" s="14">
        <v>0.13500000000000001</v>
      </c>
      <c r="H52" s="3">
        <f t="shared" ref="H52" si="3">G52/F52</f>
        <v>2.6470588235294121E-2</v>
      </c>
    </row>
    <row r="53" spans="1:23" ht="33" customHeight="1" x14ac:dyDescent="0.25">
      <c r="A53" s="4" t="s">
        <v>13</v>
      </c>
      <c r="B53" s="18"/>
      <c r="C53" s="20">
        <f t="shared" ref="C53:D53" si="4">SUM(C44:C52)</f>
        <v>23.299999999999997</v>
      </c>
      <c r="D53" s="33">
        <f t="shared" si="4"/>
        <v>1.9600000000000002</v>
      </c>
      <c r="E53" s="21">
        <f>D53/C53</f>
        <v>8.4120171673819757E-2</v>
      </c>
      <c r="F53" s="37">
        <f t="shared" ref="F53:G53" si="5">SUM(F44:F52)</f>
        <v>25.4</v>
      </c>
      <c r="G53" s="33">
        <f t="shared" si="5"/>
        <v>1.222</v>
      </c>
      <c r="H53" s="21">
        <f>G53/F53</f>
        <v>4.811023622047244E-2</v>
      </c>
    </row>
    <row r="54" spans="1:23" ht="45.75" customHeight="1" x14ac:dyDescent="0.25">
      <c r="A54" s="19" t="s">
        <v>13</v>
      </c>
      <c r="B54" s="18"/>
      <c r="C54" s="20">
        <f>C14+C26+C43+C53</f>
        <v>81809.161999999997</v>
      </c>
      <c r="D54" s="33">
        <f>D14+D26+D43</f>
        <v>48300.792000000009</v>
      </c>
      <c r="E54" s="21">
        <f>D54/C54</f>
        <v>0.59040810123443155</v>
      </c>
      <c r="F54" s="20">
        <f>F14+F26+F43+F53</f>
        <v>76995.14499999999</v>
      </c>
      <c r="G54" s="33">
        <f>G14+G26+G43</f>
        <v>43738.587</v>
      </c>
      <c r="H54" s="21">
        <f>G54/F54</f>
        <v>0.56806941528585997</v>
      </c>
    </row>
    <row r="55" spans="1:23" ht="31.5" customHeight="1" x14ac:dyDescent="0.25">
      <c r="A55" s="50" t="s">
        <v>49</v>
      </c>
      <c r="B55" s="51"/>
      <c r="C55" s="22"/>
      <c r="D55" s="22"/>
      <c r="E55" s="22"/>
      <c r="F55" s="22"/>
      <c r="G55" s="22"/>
      <c r="H55" s="23"/>
      <c r="I55" s="8"/>
      <c r="J55" s="8"/>
      <c r="K55" s="8"/>
    </row>
    <row r="56" spans="1:23" ht="50.25" customHeight="1" x14ac:dyDescent="0.25">
      <c r="A56" s="54" t="s">
        <v>53</v>
      </c>
      <c r="B56" s="54"/>
      <c r="C56" s="24" t="s">
        <v>40</v>
      </c>
      <c r="D56" s="34" t="s">
        <v>31</v>
      </c>
      <c r="E56" s="25"/>
      <c r="F56" s="26"/>
      <c r="G56" s="27"/>
      <c r="H56" s="25"/>
    </row>
    <row r="57" spans="1:23" ht="34.5" customHeight="1" x14ac:dyDescent="0.25">
      <c r="A57" s="11" t="s">
        <v>32</v>
      </c>
      <c r="B57" s="7">
        <v>93</v>
      </c>
      <c r="C57" s="30">
        <v>93</v>
      </c>
      <c r="D57" s="6"/>
      <c r="E57" s="52" t="s">
        <v>46</v>
      </c>
      <c r="F57" s="52"/>
      <c r="G57" s="52"/>
      <c r="H57" s="53"/>
    </row>
    <row r="58" spans="1:23" ht="31.5" customHeight="1" x14ac:dyDescent="0.35">
      <c r="A58" s="11" t="s">
        <v>33</v>
      </c>
      <c r="B58" s="28">
        <v>123</v>
      </c>
      <c r="C58" s="28">
        <v>80</v>
      </c>
      <c r="D58" s="28">
        <v>43</v>
      </c>
      <c r="E58" s="12" t="s">
        <v>39</v>
      </c>
      <c r="F58" s="12"/>
      <c r="G58" s="12"/>
      <c r="H58" s="12"/>
      <c r="P58" s="46"/>
      <c r="Q58" s="46"/>
      <c r="R58" s="46"/>
      <c r="S58" s="46"/>
      <c r="T58" s="46"/>
      <c r="U58" s="46"/>
      <c r="V58" s="46"/>
      <c r="W58" s="46"/>
    </row>
    <row r="59" spans="1:23" ht="42" customHeight="1" x14ac:dyDescent="0.25">
      <c r="A59" s="11" t="s">
        <v>34</v>
      </c>
      <c r="B59" s="28">
        <v>54</v>
      </c>
      <c r="C59" s="2">
        <v>53</v>
      </c>
      <c r="D59" s="31">
        <v>1</v>
      </c>
      <c r="E59" s="12" t="s">
        <v>52</v>
      </c>
      <c r="F59" s="12"/>
      <c r="G59" s="12"/>
      <c r="H59" s="12"/>
    </row>
    <row r="60" spans="1:23" ht="30" customHeight="1" x14ac:dyDescent="0.25">
      <c r="A60" s="11" t="s">
        <v>35</v>
      </c>
      <c r="B60" s="7">
        <v>2</v>
      </c>
      <c r="C60" s="7"/>
      <c r="D60" s="7">
        <v>2</v>
      </c>
      <c r="E60" s="45" t="s">
        <v>51</v>
      </c>
      <c r="F60" s="45"/>
      <c r="G60" s="45"/>
      <c r="H60" s="45"/>
    </row>
    <row r="61" spans="1:23" ht="40.5" x14ac:dyDescent="0.25">
      <c r="A61" s="11" t="s">
        <v>36</v>
      </c>
      <c r="B61" s="7">
        <v>22</v>
      </c>
      <c r="C61" s="7">
        <v>11</v>
      </c>
      <c r="D61" s="7">
        <v>11</v>
      </c>
    </row>
    <row r="62" spans="1:23" ht="40.5" x14ac:dyDescent="0.25">
      <c r="A62" s="35" t="s">
        <v>43</v>
      </c>
      <c r="B62" s="28">
        <v>3</v>
      </c>
      <c r="C62" s="28"/>
      <c r="D62" s="28">
        <v>3</v>
      </c>
    </row>
    <row r="314" spans="7:7" ht="20.25" x14ac:dyDescent="0.3">
      <c r="G314" s="13" t="s">
        <v>37</v>
      </c>
    </row>
  </sheetData>
  <mergeCells count="18">
    <mergeCell ref="Q50:R50"/>
    <mergeCell ref="E60:H60"/>
    <mergeCell ref="P58:W58"/>
    <mergeCell ref="A6:A13"/>
    <mergeCell ref="A15:A25"/>
    <mergeCell ref="O50:P50"/>
    <mergeCell ref="A44:A52"/>
    <mergeCell ref="A55:B55"/>
    <mergeCell ref="E57:H57"/>
    <mergeCell ref="A56:B56"/>
    <mergeCell ref="A27:A42"/>
    <mergeCell ref="A1:H1"/>
    <mergeCell ref="I1:K4"/>
    <mergeCell ref="A2:H2"/>
    <mergeCell ref="A4:A5"/>
    <mergeCell ref="B4:B5"/>
    <mergeCell ref="C4:E4"/>
    <mergeCell ref="F4:H4"/>
  </mergeCells>
  <printOptions verticalCentered="1"/>
  <pageMargins left="0.70833333333333304" right="0.31527777777777799" top="0.35416666666666702" bottom="0.35416666666666702" header="0.51180555555555496" footer="0.51180555555555496"/>
  <pageSetup paperSize="9" scale="4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 1го разряда</cp:lastModifiedBy>
  <cp:revision>10</cp:revision>
  <cp:lastPrinted>2022-08-04T08:02:13Z</cp:lastPrinted>
  <dcterms:created xsi:type="dcterms:W3CDTF">2014-12-05T10:55:26Z</dcterms:created>
  <dcterms:modified xsi:type="dcterms:W3CDTF">2022-08-04T08:03:41Z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